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CONSULTORIAS\IdeaData\Temas Investigacion\Tema Impacto Pobreza\Cuadros\"/>
    </mc:Choice>
  </mc:AlternateContent>
  <xr:revisionPtr revIDLastSave="0" documentId="13_ncr:1_{239C915F-222F-47D1-8F46-900932FF94B3}" xr6:coauthVersionLast="45" xr6:coauthVersionMax="45" xr10:uidLastSave="{00000000-0000-0000-0000-000000000000}"/>
  <bookViews>
    <workbookView xWindow="-120" yWindow="-120" windowWidth="24240" windowHeight="13140" firstSheet="23" activeTab="23" xr2:uid="{12241953-F2A5-42A7-B8F5-1A663D23A4B4}"/>
  </bookViews>
  <sheets>
    <sheet name="EstadosUsa" sheetId="5" r:id="rId1"/>
    <sheet name="PopLatina" sheetId="3" r:id="rId2"/>
    <sheet name="DesempleoLatino" sheetId="8" r:id="rId3"/>
    <sheet name="Modelo" sheetId="19" r:id="rId4"/>
    <sheet name="Desempleo_Serie_Latino1" sheetId="10" r:id="rId5"/>
    <sheet name="Desempleo_Serie_Latino2" sheetId="11" r:id="rId6"/>
    <sheet name="DesempleoUsa" sheetId="9" r:id="rId7"/>
    <sheet name="DesempleoSectores_USA" sheetId="14" r:id="rId8"/>
    <sheet name="cpsaat18" sheetId="16" r:id="rId9"/>
    <sheet name="Sectores_2" sheetId="15" r:id="rId10"/>
    <sheet name="C1" sheetId="2" r:id="rId11"/>
    <sheet name="C1_Latex" sheetId="4" r:id="rId12"/>
    <sheet name="C2" sheetId="6" r:id="rId13"/>
    <sheet name="C2_Latex" sheetId="7" r:id="rId14"/>
    <sheet name="C3" sheetId="12" r:id="rId15"/>
    <sheet name="C3_Latex" sheetId="13" r:id="rId16"/>
    <sheet name="C4" sheetId="17" r:id="rId17"/>
    <sheet name="C4_Latex" sheetId="18" r:id="rId18"/>
    <sheet name="MuniFGT_50" sheetId="20" r:id="rId19"/>
    <sheet name="MuniFGT_50_2" sheetId="22" r:id="rId20"/>
    <sheet name="C5" sheetId="25" r:id="rId21"/>
    <sheet name="C5_Latex" sheetId="26" r:id="rId22"/>
    <sheet name="C6" sheetId="23" r:id="rId23"/>
    <sheet name="C6_Latex" sheetId="24" r:id="rId24"/>
  </sheets>
  <externalReferences>
    <externalReference r:id="rId25"/>
  </externalReferences>
  <definedNames>
    <definedName name="_DLX1.USE1">#REF!</definedName>
    <definedName name="_xlnm.Print_Area">#REF!</definedName>
    <definedName name="_xlnm.Database">#REF!</definedName>
    <definedName name="cps_empsit_a01.f.1" localSheetId="6">DesempleoUsa!$A$69</definedName>
    <definedName name="cps_empsit_a03.f.1" localSheetId="2">DesempleoLatino!$A$39</definedName>
    <definedName name="cps_empsit_a11.f.1" localSheetId="7">DesempleoSectores_USA!$A$30</definedName>
    <definedName name="Database_MI">#REF!</definedName>
    <definedName name="PRINT_AREA_MI">#REF!</definedName>
    <definedName name="PRINT_TITLES_MI">#REF!</definedName>
    <definedName name="_xlnm.Print_Tit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5" i="23" l="1"/>
  <c r="E53" i="23"/>
  <c r="C11" i="25" l="1"/>
  <c r="C20" i="25"/>
  <c r="F20" i="25"/>
  <c r="C17" i="25"/>
  <c r="B20" i="25"/>
  <c r="B11" i="25"/>
  <c r="E21" i="26"/>
  <c r="C21" i="26"/>
  <c r="E20" i="26"/>
  <c r="E22" i="26" s="1"/>
  <c r="C20" i="26"/>
  <c r="E14" i="26"/>
  <c r="E17" i="26" s="1"/>
  <c r="C14" i="26"/>
  <c r="C17" i="26" s="1"/>
  <c r="E6" i="26"/>
  <c r="E9" i="26" s="1"/>
  <c r="C6" i="26"/>
  <c r="D24" i="25"/>
  <c r="D25" i="25"/>
  <c r="D26" i="25"/>
  <c r="C26" i="25"/>
  <c r="C25" i="25"/>
  <c r="C24" i="25"/>
  <c r="B25" i="25"/>
  <c r="B24" i="25"/>
  <c r="B17" i="25"/>
  <c r="D17" i="25" s="1"/>
  <c r="D15" i="25"/>
  <c r="D18" i="25"/>
  <c r="D16" i="25"/>
  <c r="D9" i="25"/>
  <c r="D11" i="25"/>
  <c r="C8" i="25"/>
  <c r="B8" i="25"/>
  <c r="W53" i="24"/>
  <c r="U53" i="24"/>
  <c r="Q53" i="24"/>
  <c r="S53" i="24" s="1"/>
  <c r="O53" i="24"/>
  <c r="I53" i="24"/>
  <c r="K53" i="24"/>
  <c r="M53" i="24" s="1"/>
  <c r="G53" i="24"/>
  <c r="N51" i="23"/>
  <c r="N50" i="23"/>
  <c r="N49" i="23"/>
  <c r="N48" i="23"/>
  <c r="N47" i="23"/>
  <c r="N46" i="23"/>
  <c r="N45" i="23"/>
  <c r="N44" i="23"/>
  <c r="N43" i="23"/>
  <c r="N42" i="23"/>
  <c r="N41" i="23"/>
  <c r="N40" i="23"/>
  <c r="N39" i="23"/>
  <c r="N38" i="23"/>
  <c r="N37" i="23"/>
  <c r="N36" i="23"/>
  <c r="N35" i="23"/>
  <c r="N34" i="23"/>
  <c r="N33" i="23"/>
  <c r="N32" i="23"/>
  <c r="N31" i="23"/>
  <c r="N30" i="23"/>
  <c r="N29" i="23"/>
  <c r="N28" i="23"/>
  <c r="N27" i="23"/>
  <c r="N26" i="23"/>
  <c r="N25" i="23"/>
  <c r="N24" i="23"/>
  <c r="N23" i="23"/>
  <c r="N22" i="23"/>
  <c r="N21" i="23"/>
  <c r="N20" i="23"/>
  <c r="N19" i="23"/>
  <c r="N18" i="23"/>
  <c r="N17" i="23"/>
  <c r="N16" i="23"/>
  <c r="N15" i="23"/>
  <c r="N14" i="23"/>
  <c r="N13" i="23"/>
  <c r="N12" i="23"/>
  <c r="N11" i="23"/>
  <c r="N10" i="23"/>
  <c r="N9" i="23"/>
  <c r="N8" i="23"/>
  <c r="N7" i="23"/>
  <c r="N6" i="23"/>
  <c r="N5" i="23"/>
  <c r="N4" i="23"/>
  <c r="N3" i="23"/>
  <c r="N2" i="23"/>
  <c r="K33" i="23"/>
  <c r="K2" i="23"/>
  <c r="K51" i="23"/>
  <c r="K50" i="23"/>
  <c r="K49" i="23"/>
  <c r="K48" i="23"/>
  <c r="K47" i="23"/>
  <c r="K46" i="23"/>
  <c r="K45" i="23"/>
  <c r="K44" i="23"/>
  <c r="K43" i="23"/>
  <c r="K42" i="23"/>
  <c r="K41" i="23"/>
  <c r="K40" i="23"/>
  <c r="K39" i="23"/>
  <c r="K38" i="23"/>
  <c r="K37" i="23"/>
  <c r="K36" i="23"/>
  <c r="K35" i="23"/>
  <c r="K34" i="23"/>
  <c r="K32" i="23"/>
  <c r="K31" i="23"/>
  <c r="K30" i="23"/>
  <c r="K29" i="23"/>
  <c r="K28" i="23"/>
  <c r="K27" i="23"/>
  <c r="K26" i="23"/>
  <c r="K25" i="23"/>
  <c r="K24" i="23"/>
  <c r="K23" i="23"/>
  <c r="K22" i="23"/>
  <c r="K21" i="23"/>
  <c r="K20" i="23"/>
  <c r="K19" i="23"/>
  <c r="K18" i="23"/>
  <c r="K17" i="23"/>
  <c r="K16" i="23"/>
  <c r="K15" i="23"/>
  <c r="K14" i="23"/>
  <c r="K13" i="23"/>
  <c r="K12" i="23"/>
  <c r="K11" i="23"/>
  <c r="K10" i="23"/>
  <c r="K9" i="23"/>
  <c r="K8" i="23"/>
  <c r="K7" i="23"/>
  <c r="K6" i="23"/>
  <c r="K5" i="23"/>
  <c r="K4" i="23"/>
  <c r="K3"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2" i="23"/>
  <c r="AC2" i="20"/>
  <c r="AG51" i="20"/>
  <c r="AF51" i="20"/>
  <c r="AD51" i="20"/>
  <c r="AE51" i="20" s="1"/>
  <c r="AC51" i="20"/>
  <c r="AG50" i="20"/>
  <c r="AF50" i="20"/>
  <c r="AE50" i="20"/>
  <c r="AD50" i="20"/>
  <c r="AC50" i="20"/>
  <c r="AG49" i="20"/>
  <c r="AF49" i="20"/>
  <c r="AC49" i="20"/>
  <c r="AG48" i="20"/>
  <c r="AF48" i="20"/>
  <c r="AC48" i="20"/>
  <c r="AG47" i="20"/>
  <c r="AF47" i="20"/>
  <c r="AD47" i="20"/>
  <c r="AC47" i="20"/>
  <c r="AE47" i="20" s="1"/>
  <c r="AG46" i="20"/>
  <c r="AF46" i="20"/>
  <c r="AE46" i="20"/>
  <c r="AD46" i="20"/>
  <c r="AC46" i="20"/>
  <c r="AG45" i="20"/>
  <c r="AF45" i="20"/>
  <c r="AC45" i="20"/>
  <c r="AD45" i="20" s="1"/>
  <c r="AE45" i="20" s="1"/>
  <c r="AG44" i="20"/>
  <c r="AF44" i="20"/>
  <c r="AC44" i="20"/>
  <c r="AG43" i="20"/>
  <c r="AF43" i="20"/>
  <c r="AD43" i="20"/>
  <c r="AC43" i="20"/>
  <c r="AE43" i="20" s="1"/>
  <c r="AG42" i="20"/>
  <c r="AF42" i="20"/>
  <c r="AE42" i="20"/>
  <c r="AD42" i="20"/>
  <c r="AC42" i="20"/>
  <c r="AG41" i="20"/>
  <c r="AF41" i="20"/>
  <c r="AC41" i="20"/>
  <c r="AD41" i="20" s="1"/>
  <c r="AE41" i="20" s="1"/>
  <c r="AG40" i="20"/>
  <c r="AF40" i="20"/>
  <c r="AC40" i="20"/>
  <c r="AG39" i="20"/>
  <c r="AF39" i="20"/>
  <c r="AD39" i="20"/>
  <c r="AC39" i="20"/>
  <c r="AE39" i="20" s="1"/>
  <c r="AG38" i="20"/>
  <c r="AF38" i="20"/>
  <c r="AE38" i="20"/>
  <c r="AD38" i="20"/>
  <c r="AC38" i="20"/>
  <c r="AG37" i="20"/>
  <c r="AF37" i="20"/>
  <c r="AC37" i="20"/>
  <c r="AD37" i="20" s="1"/>
  <c r="AE37" i="20" s="1"/>
  <c r="AG36" i="20"/>
  <c r="AF36" i="20"/>
  <c r="AC36" i="20"/>
  <c r="AG35" i="20"/>
  <c r="AF35" i="20"/>
  <c r="AD35" i="20"/>
  <c r="AC35" i="20"/>
  <c r="AE35" i="20" s="1"/>
  <c r="AG34" i="20"/>
  <c r="AF34" i="20"/>
  <c r="AE34" i="20"/>
  <c r="AD34" i="20"/>
  <c r="AC34" i="20"/>
  <c r="AG33" i="20"/>
  <c r="AF33" i="20"/>
  <c r="AC33" i="20"/>
  <c r="AD33" i="20" s="1"/>
  <c r="AE33" i="20" s="1"/>
  <c r="AG32" i="20"/>
  <c r="AF32" i="20"/>
  <c r="AC32" i="20"/>
  <c r="AG31" i="20"/>
  <c r="AF31" i="20"/>
  <c r="AD31" i="20"/>
  <c r="AC31" i="20"/>
  <c r="AE31" i="20" s="1"/>
  <c r="AG30" i="20"/>
  <c r="AF30" i="20"/>
  <c r="AE30" i="20"/>
  <c r="AD30" i="20"/>
  <c r="AC30" i="20"/>
  <c r="AG29" i="20"/>
  <c r="AF29" i="20"/>
  <c r="AC29" i="20"/>
  <c r="AD29" i="20" s="1"/>
  <c r="AE29" i="20" s="1"/>
  <c r="AG28" i="20"/>
  <c r="AF28" i="20"/>
  <c r="AC28" i="20"/>
  <c r="AG27" i="20"/>
  <c r="AF27" i="20"/>
  <c r="AD27" i="20"/>
  <c r="AC27" i="20"/>
  <c r="AE27" i="20" s="1"/>
  <c r="AG26" i="20"/>
  <c r="AF26" i="20"/>
  <c r="AE26" i="20"/>
  <c r="AD26" i="20"/>
  <c r="AC26" i="20"/>
  <c r="AG25" i="20"/>
  <c r="AF25" i="20"/>
  <c r="AC25" i="20"/>
  <c r="AD25" i="20" s="1"/>
  <c r="AE25" i="20" s="1"/>
  <c r="AG24" i="20"/>
  <c r="AF24" i="20"/>
  <c r="AC24" i="20"/>
  <c r="AG23" i="20"/>
  <c r="AF23" i="20"/>
  <c r="AD23" i="20"/>
  <c r="AC23" i="20"/>
  <c r="AE23" i="20" s="1"/>
  <c r="AG22" i="20"/>
  <c r="AF22" i="20"/>
  <c r="AE22" i="20"/>
  <c r="AD22" i="20"/>
  <c r="AC22" i="20"/>
  <c r="AG21" i="20"/>
  <c r="AF21" i="20"/>
  <c r="AC21" i="20"/>
  <c r="AD21" i="20" s="1"/>
  <c r="AE21" i="20" s="1"/>
  <c r="AG20" i="20"/>
  <c r="AF20" i="20"/>
  <c r="AC20" i="20"/>
  <c r="AG19" i="20"/>
  <c r="AF19" i="20"/>
  <c r="AD19" i="20"/>
  <c r="AC19" i="20"/>
  <c r="AE19" i="20" s="1"/>
  <c r="AG18" i="20"/>
  <c r="AF18" i="20"/>
  <c r="AE18" i="20"/>
  <c r="AD18" i="20"/>
  <c r="AC18" i="20"/>
  <c r="AG17" i="20"/>
  <c r="AF17" i="20"/>
  <c r="AC17" i="20"/>
  <c r="AD17" i="20" s="1"/>
  <c r="AE17" i="20" s="1"/>
  <c r="AG16" i="20"/>
  <c r="AF16" i="20"/>
  <c r="AC16" i="20"/>
  <c r="AG15" i="20"/>
  <c r="AF15" i="20"/>
  <c r="AD15" i="20"/>
  <c r="AC15" i="20"/>
  <c r="AE15" i="20" s="1"/>
  <c r="AG14" i="20"/>
  <c r="AF14" i="20"/>
  <c r="AE14" i="20"/>
  <c r="AD14" i="20"/>
  <c r="AC14" i="20"/>
  <c r="AG13" i="20"/>
  <c r="AF13" i="20"/>
  <c r="AC13" i="20"/>
  <c r="AD13" i="20" s="1"/>
  <c r="AE13" i="20" s="1"/>
  <c r="AG12" i="20"/>
  <c r="AF12" i="20"/>
  <c r="AC12" i="20"/>
  <c r="AG11" i="20"/>
  <c r="AF11" i="20"/>
  <c r="AD11" i="20"/>
  <c r="AC11" i="20"/>
  <c r="AE11" i="20" s="1"/>
  <c r="AG10" i="20"/>
  <c r="AF10" i="20"/>
  <c r="AE10" i="20"/>
  <c r="AD10" i="20"/>
  <c r="AC10" i="20"/>
  <c r="AG9" i="20"/>
  <c r="AF9" i="20"/>
  <c r="AC9" i="20"/>
  <c r="AD9" i="20" s="1"/>
  <c r="AE9" i="20" s="1"/>
  <c r="AG8" i="20"/>
  <c r="AF8" i="20"/>
  <c r="AC8" i="20"/>
  <c r="AG7" i="20"/>
  <c r="AF7" i="20"/>
  <c r="AD7" i="20"/>
  <c r="AC7" i="20"/>
  <c r="AE7" i="20" s="1"/>
  <c r="AG6" i="20"/>
  <c r="AF6" i="20"/>
  <c r="AE6" i="20"/>
  <c r="AD6" i="20"/>
  <c r="AC6" i="20"/>
  <c r="AG5" i="20"/>
  <c r="AF5" i="20"/>
  <c r="AC5" i="20"/>
  <c r="AD5" i="20" s="1"/>
  <c r="AE5" i="20" s="1"/>
  <c r="AG4" i="20"/>
  <c r="AF4" i="20"/>
  <c r="AC4" i="20"/>
  <c r="AG3" i="20"/>
  <c r="AF3" i="20"/>
  <c r="AD3" i="20"/>
  <c r="AC3" i="20"/>
  <c r="AE3" i="20" s="1"/>
  <c r="AG2" i="20"/>
  <c r="AF2" i="20"/>
  <c r="AE2" i="20"/>
  <c r="AD2" i="20"/>
  <c r="AF3" i="22"/>
  <c r="AG3" i="22"/>
  <c r="AF4" i="22"/>
  <c r="AG4" i="22"/>
  <c r="AF5" i="22"/>
  <c r="AG5" i="22"/>
  <c r="AF6" i="22"/>
  <c r="AG6" i="22"/>
  <c r="AF7" i="22"/>
  <c r="AG7" i="22"/>
  <c r="AF8" i="22"/>
  <c r="AG8" i="22"/>
  <c r="AF9" i="22"/>
  <c r="AG9" i="22"/>
  <c r="AF10" i="22"/>
  <c r="AG10" i="22"/>
  <c r="AF11" i="22"/>
  <c r="AG11" i="22"/>
  <c r="AF12" i="22"/>
  <c r="AG12" i="22"/>
  <c r="AF13" i="22"/>
  <c r="AG13" i="22"/>
  <c r="AF14" i="22"/>
  <c r="AG14" i="22"/>
  <c r="AF15" i="22"/>
  <c r="AG15" i="22"/>
  <c r="AF16" i="22"/>
  <c r="AG16" i="22"/>
  <c r="AF17" i="22"/>
  <c r="AG17" i="22"/>
  <c r="AF18" i="22"/>
  <c r="AG18" i="22"/>
  <c r="AF19" i="22"/>
  <c r="AG19" i="22"/>
  <c r="AF20" i="22"/>
  <c r="AG20" i="22"/>
  <c r="AF21" i="22"/>
  <c r="AG21" i="22"/>
  <c r="AF22" i="22"/>
  <c r="AG22" i="22"/>
  <c r="AF23" i="22"/>
  <c r="AG23" i="22"/>
  <c r="AF24" i="22"/>
  <c r="AG24" i="22"/>
  <c r="AF25" i="22"/>
  <c r="AG25" i="22"/>
  <c r="AF26" i="22"/>
  <c r="AG26" i="22"/>
  <c r="AF27" i="22"/>
  <c r="AG27" i="22"/>
  <c r="AF28" i="22"/>
  <c r="AG28" i="22"/>
  <c r="AF29" i="22"/>
  <c r="AG29" i="22"/>
  <c r="AF30" i="22"/>
  <c r="AG30" i="22"/>
  <c r="AF31" i="22"/>
  <c r="AG31" i="22"/>
  <c r="AF32" i="22"/>
  <c r="AG32" i="22"/>
  <c r="AF33" i="22"/>
  <c r="AG33" i="22"/>
  <c r="AF34" i="22"/>
  <c r="AG34" i="22"/>
  <c r="AF35" i="22"/>
  <c r="AG35" i="22"/>
  <c r="AF36" i="22"/>
  <c r="AG36" i="22"/>
  <c r="AF37" i="22"/>
  <c r="AG37" i="22"/>
  <c r="AF38" i="22"/>
  <c r="AG38" i="22"/>
  <c r="AF39" i="22"/>
  <c r="AG39" i="22"/>
  <c r="AF40" i="22"/>
  <c r="AG40" i="22"/>
  <c r="AF41" i="22"/>
  <c r="AG41" i="22"/>
  <c r="AF42" i="22"/>
  <c r="AG42" i="22"/>
  <c r="AF43" i="22"/>
  <c r="AG43" i="22"/>
  <c r="AF44" i="22"/>
  <c r="AG44" i="22"/>
  <c r="AF45" i="22"/>
  <c r="AG45" i="22"/>
  <c r="AF46" i="22"/>
  <c r="AG46" i="22"/>
  <c r="AF47" i="22"/>
  <c r="AG47" i="22"/>
  <c r="AF48" i="22"/>
  <c r="AG48" i="22"/>
  <c r="AF49" i="22"/>
  <c r="AG49" i="22"/>
  <c r="AF50" i="22"/>
  <c r="AG50" i="22"/>
  <c r="AF51" i="22"/>
  <c r="AG51" i="22"/>
  <c r="AG2" i="22"/>
  <c r="AF2" i="22"/>
  <c r="AE3" i="22"/>
  <c r="AE4" i="22"/>
  <c r="AE5" i="22"/>
  <c r="AE6" i="22"/>
  <c r="AE7" i="22"/>
  <c r="AE8" i="22"/>
  <c r="AE9" i="22"/>
  <c r="AE10" i="22"/>
  <c r="AE11" i="22"/>
  <c r="AE12" i="22"/>
  <c r="AE13" i="22"/>
  <c r="AE14" i="22"/>
  <c r="AE15" i="22"/>
  <c r="AE16" i="22"/>
  <c r="AE17" i="22"/>
  <c r="AE18" i="22"/>
  <c r="AE19" i="22"/>
  <c r="AE20" i="22"/>
  <c r="AE21" i="22"/>
  <c r="AE22" i="22"/>
  <c r="AE23" i="22"/>
  <c r="AE24" i="22"/>
  <c r="AE25" i="22"/>
  <c r="AE26" i="22"/>
  <c r="AE27" i="22"/>
  <c r="AE28" i="22"/>
  <c r="AE29" i="22"/>
  <c r="AE30" i="22"/>
  <c r="AE31" i="22"/>
  <c r="AE32" i="22"/>
  <c r="AE33" i="22"/>
  <c r="AE34" i="22"/>
  <c r="AE35" i="22"/>
  <c r="AE36" i="22"/>
  <c r="AE37" i="22"/>
  <c r="AE38" i="22"/>
  <c r="AE39" i="22"/>
  <c r="AE40" i="22"/>
  <c r="AE41" i="22"/>
  <c r="AE42" i="22"/>
  <c r="AE43" i="22"/>
  <c r="AE44" i="22"/>
  <c r="AE45" i="22"/>
  <c r="AE46" i="22"/>
  <c r="AE47" i="22"/>
  <c r="AE48" i="22"/>
  <c r="AE49" i="22"/>
  <c r="AE50" i="22"/>
  <c r="AE51" i="22"/>
  <c r="AE2" i="22"/>
  <c r="AC3" i="22"/>
  <c r="AD3" i="22"/>
  <c r="AC4" i="22"/>
  <c r="AD4" i="22"/>
  <c r="AC5" i="22"/>
  <c r="AD5" i="22"/>
  <c r="AC6" i="22"/>
  <c r="AD6" i="22"/>
  <c r="AC7" i="22"/>
  <c r="AD7" i="22"/>
  <c r="AC8" i="22"/>
  <c r="AD8" i="22"/>
  <c r="AC9" i="22"/>
  <c r="AD9" i="22"/>
  <c r="AC10" i="22"/>
  <c r="AD10" i="22"/>
  <c r="AC11" i="22"/>
  <c r="AD11" i="22"/>
  <c r="AC12" i="22"/>
  <c r="AD12" i="22"/>
  <c r="AC13" i="22"/>
  <c r="AD13" i="22"/>
  <c r="AC14" i="22"/>
  <c r="AD14" i="22"/>
  <c r="AC15" i="22"/>
  <c r="AD15" i="22"/>
  <c r="AC16" i="22"/>
  <c r="AD16" i="22"/>
  <c r="AC17" i="22"/>
  <c r="AD17" i="22"/>
  <c r="AC18" i="22"/>
  <c r="AD18" i="22"/>
  <c r="AC19" i="22"/>
  <c r="AD19" i="22"/>
  <c r="AC20" i="22"/>
  <c r="AD20" i="22"/>
  <c r="AC21" i="22"/>
  <c r="AD21" i="22"/>
  <c r="AC22" i="22"/>
  <c r="AD22" i="22"/>
  <c r="AC23" i="22"/>
  <c r="AD23" i="22"/>
  <c r="AC24" i="22"/>
  <c r="AD24" i="22"/>
  <c r="AC25" i="22"/>
  <c r="AD25" i="22"/>
  <c r="AC26" i="22"/>
  <c r="AD26" i="22"/>
  <c r="AC27" i="22"/>
  <c r="AD27" i="22"/>
  <c r="AC28" i="22"/>
  <c r="AD28" i="22"/>
  <c r="AC29" i="22"/>
  <c r="AD29" i="22"/>
  <c r="AC30" i="22"/>
  <c r="AD30" i="22"/>
  <c r="AC31" i="22"/>
  <c r="AD31" i="22"/>
  <c r="AC32" i="22"/>
  <c r="AD32" i="22"/>
  <c r="AC33" i="22"/>
  <c r="AD33" i="22"/>
  <c r="AC34" i="22"/>
  <c r="AD34" i="22"/>
  <c r="AC35" i="22"/>
  <c r="AD35" i="22"/>
  <c r="AC36" i="22"/>
  <c r="AD36" i="22"/>
  <c r="AC37" i="22"/>
  <c r="AD37" i="22"/>
  <c r="AC38" i="22"/>
  <c r="AD38" i="22"/>
  <c r="AC39" i="22"/>
  <c r="AD39" i="22"/>
  <c r="AC40" i="22"/>
  <c r="AD40" i="22"/>
  <c r="AC41" i="22"/>
  <c r="AD41" i="22"/>
  <c r="AC42" i="22"/>
  <c r="AD42" i="22"/>
  <c r="AC43" i="22"/>
  <c r="AD43" i="22"/>
  <c r="AC44" i="22"/>
  <c r="AD44" i="22"/>
  <c r="AC45" i="22"/>
  <c r="AD45" i="22"/>
  <c r="AC46" i="22"/>
  <c r="AD46" i="22"/>
  <c r="AC47" i="22"/>
  <c r="AD47" i="22"/>
  <c r="AC48" i="22"/>
  <c r="AD48" i="22"/>
  <c r="AC49" i="22"/>
  <c r="AD49" i="22"/>
  <c r="AC50" i="22"/>
  <c r="AD50" i="22"/>
  <c r="AC51" i="22"/>
  <c r="AD51" i="22"/>
  <c r="AD2" i="22"/>
  <c r="AC2" i="22"/>
  <c r="Y53" i="24" l="1"/>
  <c r="C22" i="26"/>
  <c r="C9" i="26"/>
  <c r="B26" i="25"/>
  <c r="D20" i="25"/>
  <c r="D8" i="25"/>
  <c r="D7" i="25"/>
  <c r="D6" i="25"/>
  <c r="AE16" i="20"/>
  <c r="AE24" i="20"/>
  <c r="AD4" i="20"/>
  <c r="AE4" i="20" s="1"/>
  <c r="AD8" i="20"/>
  <c r="AE8" i="20" s="1"/>
  <c r="AD12" i="20"/>
  <c r="AE12" i="20" s="1"/>
  <c r="AD16" i="20"/>
  <c r="AD20" i="20"/>
  <c r="AE20" i="20" s="1"/>
  <c r="AD24" i="20"/>
  <c r="AD28" i="20"/>
  <c r="AE28" i="20" s="1"/>
  <c r="AD32" i="20"/>
  <c r="AE32" i="20" s="1"/>
  <c r="AD36" i="20"/>
  <c r="AE36" i="20" s="1"/>
  <c r="AD40" i="20"/>
  <c r="AE40" i="20" s="1"/>
  <c r="AD44" i="20"/>
  <c r="AE44" i="20" s="1"/>
  <c r="AD48" i="20"/>
  <c r="AE48" i="20" s="1"/>
  <c r="AD49" i="20"/>
  <c r="AE49" i="20" s="1"/>
  <c r="P46" i="19"/>
  <c r="J43" i="19"/>
  <c r="G9" i="26" l="1"/>
  <c r="G4" i="26"/>
  <c r="G15" i="26"/>
  <c r="G13" i="26"/>
  <c r="G14" i="26"/>
  <c r="G12" i="26"/>
  <c r="G20" i="26" s="1"/>
  <c r="G7" i="26"/>
  <c r="G5" i="26"/>
  <c r="G6" i="26"/>
  <c r="G17" i="26"/>
  <c r="Q42" i="19"/>
  <c r="P42" i="19"/>
  <c r="G21" i="26" l="1"/>
  <c r="G22" i="26"/>
  <c r="P45" i="19"/>
  <c r="J44" i="19"/>
  <c r="Q46" i="19"/>
  <c r="K44" i="19"/>
  <c r="E8" i="19"/>
  <c r="D6" i="19"/>
  <c r="P43" i="19"/>
  <c r="E6" i="19"/>
  <c r="E5" i="19"/>
  <c r="F4" i="19"/>
  <c r="D23" i="15" l="1"/>
  <c r="D24" i="15"/>
  <c r="D25" i="15"/>
  <c r="D26" i="15"/>
  <c r="D27" i="15"/>
  <c r="D28" i="15"/>
  <c r="D29" i="15"/>
  <c r="D30" i="15"/>
  <c r="D31" i="15"/>
  <c r="D32" i="15"/>
  <c r="D33" i="15"/>
  <c r="D34" i="15"/>
  <c r="D35" i="15"/>
  <c r="D36" i="15"/>
  <c r="D22" i="15"/>
  <c r="M16" i="4" l="1"/>
  <c r="E16" i="2"/>
  <c r="J4" i="2"/>
  <c r="J5" i="2" s="1"/>
  <c r="J6" i="2" s="1"/>
  <c r="J7" i="2" s="1"/>
  <c r="J8" i="2" s="1"/>
  <c r="J9" i="2" s="1"/>
  <c r="J10" i="2" s="1"/>
  <c r="J11" i="2" s="1"/>
  <c r="J12" i="2" s="1"/>
  <c r="J13" i="2" s="1"/>
  <c r="J14" i="2" s="1"/>
  <c r="J3" i="2"/>
  <c r="J2" i="2"/>
  <c r="I3" i="2"/>
  <c r="I4" i="2"/>
  <c r="I5" i="2"/>
  <c r="I6" i="2"/>
  <c r="I7" i="2"/>
  <c r="I8" i="2"/>
  <c r="I9" i="2"/>
  <c r="I10" i="2"/>
  <c r="I11" i="2"/>
  <c r="I12" i="2"/>
  <c r="I13" i="2"/>
  <c r="I14" i="2"/>
  <c r="I2" i="2"/>
  <c r="G3" i="2"/>
  <c r="G4" i="2"/>
  <c r="G5" i="2"/>
  <c r="G6" i="2"/>
  <c r="G7" i="2"/>
  <c r="G8" i="2"/>
  <c r="G9" i="2"/>
  <c r="G10" i="2"/>
  <c r="G11" i="2"/>
  <c r="G12" i="2"/>
  <c r="G13" i="2"/>
  <c r="G14" i="2"/>
  <c r="G2" i="2"/>
  <c r="H2" i="2"/>
  <c r="H3" i="2"/>
  <c r="H4" i="2"/>
  <c r="H5" i="2"/>
  <c r="H6" i="2"/>
  <c r="H7" i="2"/>
  <c r="H8" i="2"/>
  <c r="H9" i="2"/>
  <c r="H10" i="2"/>
  <c r="H11" i="2"/>
  <c r="H12" i="2"/>
  <c r="H13" i="2"/>
  <c r="H14" i="2"/>
  <c r="C54" i="3" l="1"/>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D3" i="3" s="1"/>
  <c r="D4" i="3" s="1"/>
  <c r="D2" i="3"/>
  <c r="C2" i="3"/>
  <c r="D5" i="3" l="1"/>
  <c r="D6" i="3" s="1"/>
  <c r="D7" i="3" s="1"/>
  <c r="D8" i="3" s="1"/>
  <c r="D9" i="3" s="1"/>
  <c r="D10" i="3" s="1"/>
  <c r="D11" i="3" s="1"/>
  <c r="D12" i="3" s="1"/>
  <c r="D13" i="3" s="1"/>
  <c r="D14" i="3" s="1"/>
  <c r="D15" i="3" s="1"/>
  <c r="D16" i="3" s="1"/>
  <c r="D17" i="3" s="1"/>
  <c r="D18" i="3" s="1"/>
  <c r="D19" i="3" s="1"/>
  <c r="D20" i="3" s="1"/>
  <c r="D21" i="3" s="1"/>
  <c r="D22" i="3" s="1"/>
  <c r="D23" i="3" s="1"/>
  <c r="D24" i="3" s="1"/>
  <c r="D25" i="3" s="1"/>
  <c r="D26" i="3" s="1"/>
  <c r="D27" i="3" s="1"/>
  <c r="D28" i="3" s="1"/>
  <c r="D29" i="3" s="1"/>
  <c r="D30" i="3" s="1"/>
  <c r="D31" i="3" s="1"/>
  <c r="D32" i="3" s="1"/>
  <c r="D33" i="3" s="1"/>
  <c r="D34" i="3" s="1"/>
  <c r="D35" i="3" s="1"/>
  <c r="D36" i="3" s="1"/>
  <c r="D37" i="3" s="1"/>
  <c r="D38" i="3" s="1"/>
  <c r="D39" i="3" s="1"/>
  <c r="D40" i="3" s="1"/>
  <c r="D41" i="3" s="1"/>
  <c r="D42" i="3" s="1"/>
  <c r="D43" i="3" s="1"/>
  <c r="D44" i="3" s="1"/>
  <c r="D45" i="3" s="1"/>
  <c r="D46" i="3" s="1"/>
  <c r="D47" i="3" s="1"/>
  <c r="D48" i="3" s="1"/>
  <c r="D49" i="3" s="1"/>
  <c r="D50" i="3" s="1"/>
  <c r="D51" i="3" s="1"/>
  <c r="D52" i="3" s="1"/>
  <c r="D53" i="3" s="1"/>
  <c r="D5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3C7539-5B3E-445F-BEC3-01758EE768D1}" name="Conexión" type="4" refreshedVersion="0" background="1">
    <webPr url="https://api.stlouisfed.org/fred/series/observations?api_key=e2ddad77bf1066d5453b6e18f1f2958f&amp;series_id=usrecd&amp;observation_start=Cannot disaggregate data&amp;frequency=m" htmlTables="1" htmlFormat="all"/>
  </connection>
</connections>
</file>

<file path=xl/sharedStrings.xml><?xml version="1.0" encoding="utf-8"?>
<sst xmlns="http://schemas.openxmlformats.org/spreadsheetml/2006/main" count="4208" uniqueCount="653">
  <si>
    <t>Estado</t>
  </si>
  <si>
    <t>Confirmados</t>
  </si>
  <si>
    <t>Muertes</t>
  </si>
  <si>
    <t>Poblacion</t>
  </si>
  <si>
    <t>TasaMuerte</t>
  </si>
  <si>
    <t>New York</t>
  </si>
  <si>
    <t>New Jersey</t>
  </si>
  <si>
    <t>Massachusetts</t>
  </si>
  <si>
    <t>Illinois</t>
  </si>
  <si>
    <t>California</t>
  </si>
  <si>
    <t>Pennsylvania</t>
  </si>
  <si>
    <t>Michigan</t>
  </si>
  <si>
    <t>Florida</t>
  </si>
  <si>
    <t>Texas</t>
  </si>
  <si>
    <t>Connecticut</t>
  </si>
  <si>
    <t>Georgia</t>
  </si>
  <si>
    <t>Louisiana</t>
  </si>
  <si>
    <t>Maryland</t>
  </si>
  <si>
    <t>Indiana</t>
  </si>
  <si>
    <t>Ohio</t>
  </si>
  <si>
    <t>Virginia</t>
  </si>
  <si>
    <t>Colorado</t>
  </si>
  <si>
    <t>Washington</t>
  </si>
  <si>
    <t>Tennessee</t>
  </si>
  <si>
    <t>North Carolina</t>
  </si>
  <si>
    <t>Iowa</t>
  </si>
  <si>
    <t>Arizona</t>
  </si>
  <si>
    <t>Minnesota</t>
  </si>
  <si>
    <t>Wisconsin</t>
  </si>
  <si>
    <t>Alabama</t>
  </si>
  <si>
    <t>Mississippi</t>
  </si>
  <si>
    <t>Missouri</t>
  </si>
  <si>
    <t>Rhode Island</t>
  </si>
  <si>
    <t>Nebraska</t>
  </si>
  <si>
    <t>South Carolina</t>
  </si>
  <si>
    <t>Kansas</t>
  </si>
  <si>
    <t>Kentucky</t>
  </si>
  <si>
    <t>Delaware</t>
  </si>
  <si>
    <t>District of Columbia</t>
  </si>
  <si>
    <t>Nevada</t>
  </si>
  <si>
    <t>Utah</t>
  </si>
  <si>
    <t>New Mexico</t>
  </si>
  <si>
    <t>Oklahoma</t>
  </si>
  <si>
    <t>Arkansas</t>
  </si>
  <si>
    <t>South Dakota</t>
  </si>
  <si>
    <t>Oregon</t>
  </si>
  <si>
    <t>New Hampshire</t>
  </si>
  <si>
    <t>Idaho</t>
  </si>
  <si>
    <t>North Dakota</t>
  </si>
  <si>
    <t>Maine</t>
  </si>
  <si>
    <t>West Virginia</t>
  </si>
  <si>
    <t>Vermont</t>
  </si>
  <si>
    <t>Wyoming</t>
  </si>
  <si>
    <t>Hawaii</t>
  </si>
  <si>
    <t>Montana</t>
  </si>
  <si>
    <t>Alaska</t>
  </si>
  <si>
    <t>Puerto Rico</t>
  </si>
  <si>
    <t>Poblacion Latina</t>
  </si>
  <si>
    <t>Geographic Area Name</t>
  </si>
  <si>
    <t>Estimate!!HISPANIC OR LATINO AND RACE!!Total population!!Hispanic or Latino (of any race)</t>
  </si>
  <si>
    <t>United States</t>
  </si>
  <si>
    <t>Usa Total</t>
  </si>
  <si>
    <t>Tasa de Muerte</t>
  </si>
  <si>
    <t>&amp;</t>
  </si>
  <si>
    <t>\\  \midrule</t>
  </si>
  <si>
    <t xml:space="preserve">\\ </t>
  </si>
  <si>
    <t>\\  \bottomrule</t>
  </si>
  <si>
    <t>Porcentaje Latino</t>
  </si>
  <si>
    <t>Guam</t>
  </si>
  <si>
    <t>Virgin Islands</t>
  </si>
  <si>
    <t>Northern Mariana Islands</t>
  </si>
  <si>
    <t>American Samoa</t>
  </si>
  <si>
    <t>Poblacion Hispano</t>
  </si>
  <si>
    <t>Porcentaje Hispano</t>
  </si>
  <si>
    <t>Mundo/países/región</t>
  </si>
  <si>
    <t>Producto Mundial</t>
  </si>
  <si>
    <t>Estados Unidos</t>
  </si>
  <si>
    <t>Zona Euro</t>
  </si>
  <si>
    <t>China</t>
  </si>
  <si>
    <t>FMI 2020</t>
  </si>
  <si>
    <t>FMI 2021</t>
  </si>
  <si>
    <t>BM 2020</t>
  </si>
  <si>
    <t>BM 2021</t>
  </si>
  <si>
    <t>CEPAL 2020</t>
  </si>
  <si>
    <t>BCIE 2020</t>
  </si>
  <si>
    <t>Table A-3. Employment status of the Hispanic or Latino population by sex and age</t>
  </si>
  <si>
    <t>HOUSEHOLD DATA</t>
  </si>
  <si>
    <r>
      <t>Table A-3. Employment status of the Hispanic or Latino population by sex and age</t>
    </r>
    <r>
      <rPr>
        <sz val="10"/>
        <color rgb="FF660000"/>
        <rFont val="Tahoma"/>
        <family val="2"/>
      </rPr>
      <t>[Numbers in thousands]</t>
    </r>
  </si>
  <si>
    <t>Employment status, sex, and age</t>
  </si>
  <si>
    <t>Not seasonally adjusted</t>
  </si>
  <si>
    <t>Seasonally adjusted(1)</t>
  </si>
  <si>
    <t>Apr.</t>
  </si>
  <si>
    <t>Mar.</t>
  </si>
  <si>
    <t>Dec.</t>
  </si>
  <si>
    <t>Jan.</t>
  </si>
  <si>
    <t>Feb.</t>
  </si>
  <si>
    <t>HISPANIC OR LATINO ETHNICITY</t>
  </si>
  <si>
    <t>Civilian noninstitutional population</t>
  </si>
  <si>
    <t>Civilian labor force</t>
  </si>
  <si>
    <t>Participation rate</t>
  </si>
  <si>
    <t>Employed</t>
  </si>
  <si>
    <t>Employment-population ratio</t>
  </si>
  <si>
    <t>Unemployed</t>
  </si>
  <si>
    <t>Unemployment rate</t>
  </si>
  <si>
    <t>Not in labor force</t>
  </si>
  <si>
    <t>Men, 20 years and over</t>
  </si>
  <si>
    <t>Women, 20 years and over</t>
  </si>
  <si>
    <t>Both sexes, 16 to 19 years</t>
  </si>
  <si>
    <t>Footnotes</t>
  </si>
  <si>
    <r>
      <t>(1) </t>
    </r>
    <r>
      <rPr>
        <sz val="10"/>
        <color rgb="FF333333"/>
        <rFont val="Tahoma"/>
        <family val="2"/>
      </rPr>
      <t>The population figures are not adjusted for seasonal variation; therefore, identical numbers appear in the unadjusted and seasonally adjusted columns.</t>
    </r>
  </si>
  <si>
    <t>NOTE: Persons whose ethnicity is identified as Hispanic or Latino may be of any race. Updated population controls are introduced annually with the release of January data.</t>
  </si>
  <si>
    <t>Table A-1. Employment status of the civilian population by sex and age</t>
  </si>
  <si>
    <r>
      <t>Table A-1. Employment status of the civilian population by sex and age</t>
    </r>
    <r>
      <rPr>
        <sz val="10"/>
        <color rgb="FF660000"/>
        <rFont val="Tahoma"/>
        <family val="2"/>
      </rPr>
      <t>[Numbers in thousands]</t>
    </r>
  </si>
  <si>
    <t>TOTAL</t>
  </si>
  <si>
    <t>Persons who currently want a job</t>
  </si>
  <si>
    <t>Men, 16 years and over</t>
  </si>
  <si>
    <t>Women, 16 years and over</t>
  </si>
  <si>
    <t>NOTE: Updated population controls are introduced annually with the release of January data.</t>
  </si>
  <si>
    <t>Labor Force Statistics from the Current Population Survey</t>
  </si>
  <si>
    <t>Original Data Value</t>
  </si>
  <si>
    <t>Series Id:</t>
  </si>
  <si>
    <t>LNS14000009</t>
  </si>
  <si>
    <t>Seasonally Adjusted</t>
  </si>
  <si>
    <t>Series title:</t>
  </si>
  <si>
    <t>(Seas) Unemployment Rate - Hispanic or Latino</t>
  </si>
  <si>
    <t>Labor force status:</t>
  </si>
  <si>
    <t>Type of data:</t>
  </si>
  <si>
    <t>Percent or rate</t>
  </si>
  <si>
    <t>Age:</t>
  </si>
  <si>
    <t>16 years and over</t>
  </si>
  <si>
    <t>Ethnic origin:</t>
  </si>
  <si>
    <t>Hispanic or Latino</t>
  </si>
  <si>
    <t>Years:</t>
  </si>
  <si>
    <t>2010 to 2020</t>
  </si>
  <si>
    <t>Year</t>
  </si>
  <si>
    <t>Jan</t>
  </si>
  <si>
    <t>Feb</t>
  </si>
  <si>
    <t>Mar</t>
  </si>
  <si>
    <t>Apr</t>
  </si>
  <si>
    <t>May</t>
  </si>
  <si>
    <t>Jun</t>
  </si>
  <si>
    <t>Jul</t>
  </si>
  <si>
    <t>Aug</t>
  </si>
  <si>
    <t>Sep</t>
  </si>
  <si>
    <t>Oct</t>
  </si>
  <si>
    <t>Nov</t>
  </si>
  <si>
    <t>Dec</t>
  </si>
  <si>
    <t>Number in thousands</t>
  </si>
  <si>
    <t>(Seas) Unemployment Level - Hispanic or Latino</t>
  </si>
  <si>
    <t>LNS13000009</t>
  </si>
  <si>
    <t>Años</t>
  </si>
  <si>
    <t>Ene</t>
  </si>
  <si>
    <t>Abr</t>
  </si>
  <si>
    <t>Ago</t>
  </si>
  <si>
    <t>Dic</t>
  </si>
  <si>
    <t>Table A-14. Unemployed persons by industry and class of worker, not seasonally adjusted</t>
  </si>
  <si>
    <t>Industry and class of worker</t>
  </si>
  <si>
    <t>Number of</t>
  </si>
  <si>
    <t>unemployed</t>
  </si>
  <si>
    <t>persons</t>
  </si>
  <si>
    <t>(in thousands)</t>
  </si>
  <si>
    <t>Unemployment</t>
  </si>
  <si>
    <t>rates</t>
  </si>
  <si>
    <t>Total, 16 years and over(1)</t>
  </si>
  <si>
    <t>Nonagricultural private wage and salary workers</t>
  </si>
  <si>
    <t>Mining, quarrying, and oil and gas extraction</t>
  </si>
  <si>
    <t>Construction</t>
  </si>
  <si>
    <t>Manufacturing</t>
  </si>
  <si>
    <t>Durable goods</t>
  </si>
  <si>
    <t>Nondurable goods</t>
  </si>
  <si>
    <t>Wholesale and retail trade</t>
  </si>
  <si>
    <t>Transportation and utilities</t>
  </si>
  <si>
    <t>Information</t>
  </si>
  <si>
    <t>Financial activities</t>
  </si>
  <si>
    <t>Professional and business services</t>
  </si>
  <si>
    <t>Education and health services</t>
  </si>
  <si>
    <t>Leisure and hospitality</t>
  </si>
  <si>
    <t>Other services</t>
  </si>
  <si>
    <t>Agriculture and related private wage and salary workers</t>
  </si>
  <si>
    <t>Government workers</t>
  </si>
  <si>
    <t>Self-employed workers, unincorporated, and unpaid family workers</t>
  </si>
  <si>
    <r>
      <t>(1) </t>
    </r>
    <r>
      <rPr>
        <sz val="10"/>
        <color rgb="FF333333"/>
        <rFont val="Tahoma"/>
        <family val="2"/>
      </rPr>
      <t>Persons with no previous work experience and persons whose last job was in the U.S. Armed Forces are included in the unemployed total.</t>
    </r>
  </si>
  <si>
    <t>NOTE: Updated population controls are introduced annually with the release of January data. Effective with January 2020 data, industries reflect the introduction of the 2017 Census industry classification system into the Current Population Survey. This industry classification system is derived from the 2017 North American Industry Classification System (NAICS). No historical data have been revised.</t>
  </si>
  <si>
    <t>Salarios y trabajadores privados no agrícolas</t>
  </si>
  <si>
    <t>Minería, canteras y extracción de petróleo y gas.</t>
  </si>
  <si>
    <t>Construcción</t>
  </si>
  <si>
    <t>Fabricación</t>
  </si>
  <si>
    <t>Productos duraderos</t>
  </si>
  <si>
    <t>Bienes no duraderos</t>
  </si>
  <si>
    <t>Comercio mayorista y minorista</t>
  </si>
  <si>
    <t>Transporte y utilidades</t>
  </si>
  <si>
    <t>Información</t>
  </si>
  <si>
    <t>Actividades financieras</t>
  </si>
  <si>
    <t>Servicios profesionales y empresariales.</t>
  </si>
  <si>
    <t>Servicios de educación y salud.</t>
  </si>
  <si>
    <t>Ocio y hospitalidad</t>
  </si>
  <si>
    <t>Otros servicios</t>
  </si>
  <si>
    <t>Trabajadores agrícolas y asalariados privados relacionados</t>
  </si>
  <si>
    <t>Trabajadores del gobierno</t>
  </si>
  <si>
    <t>Trabajadores independientes, trabajadores no incorporados y familiares no remunerados</t>
  </si>
  <si>
    <t>Total desempleo</t>
  </si>
  <si>
    <t>Sectores</t>
  </si>
  <si>
    <t>HOUSEHOLD DATA
ANNUAL AVERAGES
18.  Employed persons by detailed industry, sex, race, and Hispanic or Latino ethnicity</t>
  </si>
  <si>
    <t>[Numbers in thousands]</t>
  </si>
  <si>
    <t/>
  </si>
  <si>
    <t>Industry</t>
  </si>
  <si>
    <t>Total
employed</t>
  </si>
  <si>
    <t>Percent of total employed</t>
  </si>
  <si>
    <t>Women</t>
  </si>
  <si>
    <t>White</t>
  </si>
  <si>
    <t>Black or
African
American</t>
  </si>
  <si>
    <t>Asian</t>
  </si>
  <si>
    <t>Hispanic
or Latino</t>
  </si>
  <si>
    <t>Total, 16 years and over</t>
  </si>
  <si>
    <t>Agriculture, forestry, fishing, and hunting</t>
  </si>
  <si>
    <t>Crop production</t>
  </si>
  <si>
    <t>Animal production and aquaculture</t>
  </si>
  <si>
    <t>Forestry, except logging</t>
  </si>
  <si>
    <t>–</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</si>
  <si>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</si>
  <si>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</si>
  <si>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</si>
  <si>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</si>
  <si>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</si>
  <si>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</si>
  <si>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</si>
  <si>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</si>
  <si>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</si>
  <si>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</si>
  <si>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</si>
  <si>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</si>
  <si>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</si>
  <si>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</si>
  <si>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</si>
  <si>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</si>
  <si>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</si>
  <si>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</si>
  <si>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</si>
  <si>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</si>
  <si>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</si>
  <si>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</si>
  <si>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</si>
  <si>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</si>
  <si>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</si>
  <si>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</si>
  <si>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</si>
  <si>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</si>
  <si>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</si>
  <si>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</si>
  <si>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</si>
  <si>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</si>
  <si>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</si>
  <si>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</si>
  <si>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</si>
  <si>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</si>
  <si>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</si>
  <si>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</si>
  <si>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</si>
  <si>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</si>
  <si>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</si>
  <si>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</si>
  <si>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</si>
  <si>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</si>
  <si>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</si>
  <si>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</si>
  <si>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</si>
  <si>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</si>
  <si>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</si>
  <si>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</si>
  <si>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</si>
  <si>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</si>
  <si>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</si>
  <si>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</si>
  <si>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</si>
  <si>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</si>
  <si>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</si>
  <si>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</si>
  <si>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</si>
  <si>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</si>
  <si>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</si>
  <si>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</si>
  <si>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</si>
  <si>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</si>
  <si>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</si>
  <si>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</si>
  <si>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</si>
  <si>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</si>
  <si>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</si>
  <si>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</si>
  <si>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</si>
  <si>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</si>
  <si>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</si>
  <si>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</si>
  <si>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</si>
  <si>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</si>
  <si>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</si>
  <si>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</si>
  <si>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</si>
  <si>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</si>
  <si>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</si>
  <si>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</si>
  <si>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</si>
  <si>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</si>
  <si>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</si>
  <si>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</si>
  <si>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</si>
  <si>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</si>
  <si>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</si>
  <si>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</si>
  <si>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</si>
  <si>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</si>
  <si>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</si>
  <si>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</si>
  <si>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</si>
  <si>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</si>
  <si>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</si>
  <si>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</si>
  <si>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</si>
  <si>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</si>
  <si>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</si>
  <si>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</si>
  <si>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</si>
  <si>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</si>
  <si>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</si>
  <si>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</si>
  <si>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</si>
  <si>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</si>
  <si>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</si>
  <si>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</si>
  <si>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</si>
  <si>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</si>
  <si>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</si>
  <si>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</si>
  <si>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</si>
  <si>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</si>
  <si>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</si>
  <si>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</si>
  <si>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</si>
  <si>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</si>
  <si>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</si>
  <si>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</si>
  <si>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</si>
  <si>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</si>
  <si>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</si>
  <si>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</si>
  <si>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</si>
  <si>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</si>
  <si>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</si>
  <si>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</si>
  <si>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</si>
  <si>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</si>
  <si>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</si>
  <si>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</si>
  <si>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</si>
  <si>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</si>
  <si>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</si>
  <si>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</si>
  <si>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</si>
  <si>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</si>
  <si>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</si>
  <si>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</si>
  <si>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</si>
  <si>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</si>
  <si>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</si>
  <si>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</si>
  <si>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</si>
  <si>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</si>
  <si>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</si>
  <si>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</si>
  <si>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</si>
  <si>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</si>
  <si>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</si>
  <si>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</si>
  <si>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</si>
  <si>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</si>
  <si>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</si>
  <si>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</si>
  <si>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</si>
  <si>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</si>
  <si>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</si>
  <si>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</si>
  <si>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</si>
  <si>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</si>
  <si>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</si>
  <si>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</si>
  <si>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</si>
  <si>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</si>
  <si>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</si>
  <si>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</si>
  <si>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</si>
  <si>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</si>
  <si>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</si>
  <si>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</si>
  <si>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</si>
  <si>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</si>
  <si>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</si>
  <si>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</si>
  <si>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</si>
  <si>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</si>
  <si>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</si>
  <si>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</si>
  <si>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</si>
  <si>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</si>
  <si>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</si>
  <si>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</si>
  <si>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</si>
  <si>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</si>
  <si>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</si>
  <si>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</si>
  <si>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</si>
  <si>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</si>
  <si>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</si>
  <si>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</si>
  <si>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</si>
  <si>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</si>
  <si>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</si>
  <si>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</si>
  <si>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</si>
  <si>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</si>
  <si>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</si>
  <si>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</si>
  <si>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</si>
  <si>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</si>
  <si>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</si>
  <si>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</si>
  <si>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</si>
  <si>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</si>
  <si>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</si>
  <si>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</si>
  <si>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</si>
  <si>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</si>
  <si>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</si>
  <si>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</si>
  <si>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</si>
  <si>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</si>
  <si>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</si>
  <si>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</si>
  <si>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</si>
  <si>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</si>
  <si>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</si>
  <si>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</si>
  <si>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</si>
  <si>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</si>
  <si>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</si>
  <si>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</si>
  <si>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</si>
  <si>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</si>
  <si>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</si>
  <si>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</si>
  <si>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</si>
  <si>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</si>
  <si>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</si>
  <si>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</si>
  <si>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</si>
  <si>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</si>
  <si>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</si>
  <si>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</si>
  <si>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</si>
  <si>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</si>
  <si>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</si>
  <si>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</si>
  <si>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</si>
  <si>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</si>
  <si>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</si>
  <si>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</si>
  <si>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</si>
  <si>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</si>
  <si>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</si>
  <si>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</si>
  <si>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</si>
  <si>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</si>
  <si>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</si>
  <si>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</si>
  <si>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</si>
  <si>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</si>
  <si>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</si>
  <si>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</si>
  <si>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</si>
  <si>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</si>
  <si>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</si>
  <si>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</si>
  <si>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</si>
  <si>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</si>
  <si>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</si>
  <si>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</si>
  <si>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</si>
  <si>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</si>
  <si>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</si>
  <si>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</si>
  <si>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</si>
  <si>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</si>
  <si>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</si>
  <si>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</si>
  <si>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</si>
  <si>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</si>
  <si>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</si>
  <si>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</si>
  <si>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</si>
  <si>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</si>
  <si>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</si>
  <si>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</si>
  <si>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</si>
  <si>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</si>
  <si>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</si>
  <si>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</si>
  <si>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</si>
  <si>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</si>
  <si>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</si>
  <si>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</si>
  <si>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</si>
  <si>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</si>
  <si>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</si>
  <si>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</si>
  <si>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</si>
  <si>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</si>
  <si>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</si>
  <si>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</si>
  <si>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Empleados</t>
  </si>
  <si>
    <t>Empleados Latinos</t>
  </si>
  <si>
    <t>Desempleados total</t>
  </si>
  <si>
    <t>EmpleadosLatinos</t>
  </si>
  <si>
    <t>Tasa Empleados Latinos</t>
  </si>
  <si>
    <t>Empleados total</t>
  </si>
  <si>
    <t>Empleados Totales</t>
  </si>
  <si>
    <t>Agricultura, silvicultura, pesca y caza.</t>
  </si>
  <si>
    <t>Tasa Desempleados Total</t>
  </si>
  <si>
    <t xml:space="preserve">Tasa Empleados </t>
  </si>
  <si>
    <t>Totales 2019</t>
  </si>
  <si>
    <t>Latinos 2019</t>
  </si>
  <si>
    <t>Tasa Desempleados</t>
  </si>
  <si>
    <t>Total abril 2020</t>
  </si>
  <si>
    <t>Constante</t>
  </si>
  <si>
    <t>Valor</t>
  </si>
  <si>
    <t>Resultado</t>
  </si>
  <si>
    <t>Coeficiente</t>
  </si>
  <si>
    <t>Trimestre</t>
  </si>
  <si>
    <t>PIB_Real_USA</t>
  </si>
  <si>
    <t>Remesas_SV</t>
  </si>
  <si>
    <t>Desempleo_USA</t>
  </si>
  <si>
    <t>TasaDesempleo_USA</t>
  </si>
  <si>
    <t>Separados_USA</t>
  </si>
  <si>
    <t>COD_MUN4.x</t>
  </si>
  <si>
    <t>Departamento.x</t>
  </si>
  <si>
    <t>Municipio</t>
  </si>
  <si>
    <t>Pobreza.x</t>
  </si>
  <si>
    <t>Hogares.x</t>
  </si>
  <si>
    <t>Porcentaje.x</t>
  </si>
  <si>
    <t>COD_MUN4.y</t>
  </si>
  <si>
    <t>Departamento.y</t>
  </si>
  <si>
    <t>Pobreza.y</t>
  </si>
  <si>
    <t>Hogares.y</t>
  </si>
  <si>
    <t>Porcentaje.y</t>
  </si>
  <si>
    <t>COD_MUN4</t>
  </si>
  <si>
    <t>Departamento.x.x</t>
  </si>
  <si>
    <t>Pobreza</t>
  </si>
  <si>
    <t>Hogares.x.x</t>
  </si>
  <si>
    <t>Porcentaje.x.x</t>
  </si>
  <si>
    <t>Departamento.y.y</t>
  </si>
  <si>
    <t>brecha</t>
  </si>
  <si>
    <t>Hogares.y.y</t>
  </si>
  <si>
    <t>Porcentaje.y.y</t>
  </si>
  <si>
    <t>Departamento</t>
  </si>
  <si>
    <t>severidad</t>
  </si>
  <si>
    <t>Hogares</t>
  </si>
  <si>
    <t>Porcentaje</t>
  </si>
  <si>
    <t>AHUACHAPAN</t>
  </si>
  <si>
    <t>ATIQUIZAYA</t>
  </si>
  <si>
    <t>JUJUTLA</t>
  </si>
  <si>
    <t>SAN FRANCISCO MENENDEZ</t>
  </si>
  <si>
    <t>SANTA ANA</t>
  </si>
  <si>
    <t>CANDELARIA DE LA FRONTERA</t>
  </si>
  <si>
    <t>COATEPEQUE</t>
  </si>
  <si>
    <t>CHALCHUAPA</t>
  </si>
  <si>
    <t>METAPAN</t>
  </si>
  <si>
    <t>SONSONATE</t>
  </si>
  <si>
    <t>ACAJUTLA</t>
  </si>
  <si>
    <t>IZALCO</t>
  </si>
  <si>
    <t>NAHUIZALCO</t>
  </si>
  <si>
    <t>SAN ANTONIO DEL MONTE</t>
  </si>
  <si>
    <t>CHALATENANGO</t>
  </si>
  <si>
    <t>LA LIBERTAD</t>
  </si>
  <si>
    <t>ANTIGUO CUSCATLAN</t>
  </si>
  <si>
    <t>CIUDAD ARCE</t>
  </si>
  <si>
    <t>COLON</t>
  </si>
  <si>
    <t>SANTA TECLA</t>
  </si>
  <si>
    <t>QUEZALTEPEQUE</t>
  </si>
  <si>
    <t>SAN JUAN OPICO</t>
  </si>
  <si>
    <t>SAN SALVADOR</t>
  </si>
  <si>
    <t>APOPA</t>
  </si>
  <si>
    <t>AYUTUXTEPEQUE</t>
  </si>
  <si>
    <t>CUSCATANCINGO</t>
  </si>
  <si>
    <t>ILOPANGO</t>
  </si>
  <si>
    <t>MEJICANOS</t>
  </si>
  <si>
    <t>NEJAPA</t>
  </si>
  <si>
    <t>PANCHIMALCO</t>
  </si>
  <si>
    <t>SAN MARCOS</t>
  </si>
  <si>
    <t>SAN MARTIN</t>
  </si>
  <si>
    <t>SANTO TOMAS</t>
  </si>
  <si>
    <t>SOYAPANGO</t>
  </si>
  <si>
    <t>TONACATEPEQUE</t>
  </si>
  <si>
    <t>CIUDAD DELGADO</t>
  </si>
  <si>
    <t>CUSCATLAN</t>
  </si>
  <si>
    <t>COJUTEPEQUE</t>
  </si>
  <si>
    <t>LA PAZ</t>
  </si>
  <si>
    <t>OLOCUILTA</t>
  </si>
  <si>
    <t>SANTIAGO NONUALCO</t>
  </si>
  <si>
    <t>ZACATECOLUCA</t>
  </si>
  <si>
    <t>CABAÃ‘AS</t>
  </si>
  <si>
    <t>ILOBASCO</t>
  </si>
  <si>
    <t>SENSUNTEPEQUE</t>
  </si>
  <si>
    <t>SAN VICENTE</t>
  </si>
  <si>
    <t>USULUTAN</t>
  </si>
  <si>
    <t>JIQUILISCO</t>
  </si>
  <si>
    <t>SAN MIGUEL</t>
  </si>
  <si>
    <t>CIUDAD BARRIOS</t>
  </si>
  <si>
    <t>MORAZAN</t>
  </si>
  <si>
    <t>SAN FRANCISCO GOTERA</t>
  </si>
  <si>
    <t>LA UNION</t>
  </si>
  <si>
    <t>CONCHAGUA</t>
  </si>
  <si>
    <t>Hogares Pobres</t>
  </si>
  <si>
    <t>Total Hogares</t>
  </si>
  <si>
    <t>CABAÑAS</t>
  </si>
  <si>
    <t>Incidencia</t>
  </si>
  <si>
    <t>Brecha</t>
  </si>
  <si>
    <t>Severidad</t>
  </si>
  <si>
    <t>Incidencia 2</t>
  </si>
  <si>
    <t>Cambio Incidencia</t>
  </si>
  <si>
    <t>Brecha 2</t>
  </si>
  <si>
    <t>Cambio Brecha</t>
  </si>
  <si>
    <t>Cambio Severidad</t>
  </si>
  <si>
    <t>No.</t>
  </si>
  <si>
    <t>Totales</t>
  </si>
  <si>
    <t>Pobreza Relativa</t>
  </si>
  <si>
    <t>Pobreza Extrema</t>
  </si>
  <si>
    <t>Pobreza Total</t>
  </si>
  <si>
    <t>No Pobres</t>
  </si>
  <si>
    <t>Personas</t>
  </si>
  <si>
    <t>Porcentaje H</t>
  </si>
  <si>
    <t>Ítems</t>
  </si>
  <si>
    <t>Total</t>
  </si>
  <si>
    <t>Pobreza actual</t>
  </si>
  <si>
    <t>Recomposición de Pobreza</t>
  </si>
  <si>
    <t xml:space="preserve">Cambios </t>
  </si>
  <si>
    <t>Cambio</t>
  </si>
  <si>
    <t>Hog. Pobres</t>
  </si>
  <si>
    <t>\\ \midrule</t>
  </si>
  <si>
    <t>\\</t>
  </si>
  <si>
    <t>I</t>
  </si>
  <si>
    <t>I2</t>
  </si>
  <si>
    <t>B</t>
  </si>
  <si>
    <t>B2</t>
  </si>
  <si>
    <t>S</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</si>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</sst>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0.0"/>
    <numFmt numFmtId="166" formatCode="#0.0"/>
    <numFmt numFmtId="167" formatCode="#,##0.0"/>
    <numFmt numFmtId="168" formatCode="0.00000"/>
    <numFmt numFmtId="169" formatCode="0.0000"/>
    <numFmt numFmtId="170" formatCode="#,##0.0000"/>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7"/>
      <color rgb="FF000000"/>
      <name val="Arial"/>
      <family val="2"/>
    </font>
    <font>
      <sz val="10"/>
      <color rgb="FF000000"/>
      <name val="Arial"/>
      <family val="2"/>
    </font>
    <font>
      <b/>
      <sz val="11"/>
      <color rgb="FF660000"/>
      <name val="Calibri"/>
      <family val="2"/>
      <scheme val="minor"/>
    </font>
    <font>
      <sz val="10"/>
      <color rgb="FF660000"/>
      <name val="Tahoma"/>
      <family val="2"/>
    </font>
    <font>
      <b/>
      <sz val="10"/>
      <color theme="1"/>
      <name val="Tahoma"/>
      <family val="2"/>
    </font>
    <font>
      <b/>
      <sz val="10"/>
      <color rgb="FF333333"/>
      <name val="Tahoma"/>
      <family val="2"/>
    </font>
    <font>
      <sz val="10"/>
      <color theme="1"/>
      <name val="Tahoma"/>
      <family val="2"/>
    </font>
    <font>
      <sz val="10"/>
      <color rgb="FF333333"/>
      <name val="Tahoma"/>
      <family val="2"/>
    </font>
    <font>
      <u/>
      <sz val="10"/>
      <color rgb="FF003399"/>
      <name val="Tahoma"/>
      <family val="2"/>
    </font>
    <font>
      <u/>
      <sz val="11"/>
      <color theme="10"/>
      <name val="Calibri"/>
      <family val="2"/>
      <scheme val="minor"/>
    </font>
    <font>
      <sz val="11"/>
      <color indexed="8"/>
      <name val="Calibri"/>
      <family val="2"/>
      <scheme val="minor"/>
    </font>
    <font>
      <b/>
      <sz val="12"/>
      <color indexed="8"/>
      <name val="Arial"/>
      <family val="2"/>
    </font>
    <font>
      <b/>
      <sz val="10"/>
      <color indexed="8"/>
      <name val="Arial"/>
      <family val="2"/>
    </font>
    <font>
      <sz val="10"/>
      <color indexed="8"/>
      <name val="Arial"/>
      <family val="2"/>
    </font>
    <font>
      <sz val="9"/>
      <color rgb="FFFFFFFF"/>
      <name val="Lucida Console"/>
      <family val="3"/>
    </font>
    <font>
      <sz val="10"/>
      <name val="Arial"/>
      <family val="2"/>
    </font>
    <font>
      <sz val="12"/>
      <name val="Helv"/>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DDDDD"/>
        <bgColor indexed="64"/>
      </patternFill>
    </fill>
    <fill>
      <patternFill patternType="solid">
        <fgColor rgb="FFEEEEEE"/>
        <bgColor indexed="64"/>
      </patternFill>
    </fill>
    <fill>
      <patternFill patternType="solid">
        <fgColor rgb="FFDBEAFF"/>
        <bgColor indexed="64"/>
      </patternFill>
    </fill>
    <fill>
      <patternFill patternType="solid">
        <fgColor rgb="FFEEF4FF"/>
        <bgColor indexed="64"/>
      </patternFill>
    </fill>
    <fill>
      <patternFill patternType="solid">
        <fgColor rgb="FFEAEAEA"/>
        <bgColor indexed="64"/>
      </patternFill>
    </fill>
  </fills>
  <borders count="17">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right/>
      <top/>
      <bottom style="thick">
        <color auto="1"/>
      </bottom>
      <diagonal/>
    </border>
    <border>
      <left style="medium">
        <color rgb="FFAAAAAA"/>
      </left>
      <right/>
      <top/>
      <bottom/>
      <diagonal/>
    </border>
    <border>
      <left/>
      <right style="medium">
        <color rgb="FFAAAAAA"/>
      </right>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2" fillId="0" borderId="0" applyNumberFormat="0" applyFill="0" applyBorder="0" applyAlignment="0" applyProtection="0"/>
    <xf numFmtId="0" fontId="13" fillId="0" borderId="0"/>
    <xf numFmtId="0" fontId="19" fillId="0" borderId="0"/>
  </cellStyleXfs>
  <cellXfs count="115">
    <xf numFmtId="0" fontId="0" fillId="0" borderId="0" xfId="0"/>
    <xf numFmtId="3" fontId="0" fillId="0" borderId="0" xfId="0" applyNumberFormat="1"/>
    <xf numFmtId="0" fontId="0" fillId="2" borderId="0" xfId="0" applyFill="1"/>
    <xf numFmtId="164" fontId="0" fillId="0" borderId="0" xfId="2" applyNumberFormat="1" applyFont="1"/>
    <xf numFmtId="164" fontId="0" fillId="0" borderId="0" xfId="0" applyNumberFormat="1"/>
    <xf numFmtId="0" fontId="2" fillId="0" borderId="0" xfId="0" applyFont="1"/>
    <xf numFmtId="2" fontId="0" fillId="0" borderId="0" xfId="0" applyNumberFormat="1"/>
    <xf numFmtId="43" fontId="0" fillId="0" borderId="0" xfId="1" applyFont="1"/>
    <xf numFmtId="165" fontId="0" fillId="0" borderId="0" xfId="0" applyNumberFormat="1"/>
    <xf numFmtId="0" fontId="4" fillId="0" borderId="0" xfId="0" applyFont="1" applyAlignment="1">
      <alignment horizontal="left" vertical="center" wrapText="1"/>
    </xf>
    <xf numFmtId="0" fontId="7" fillId="4" borderId="2" xfId="0" applyFont="1" applyFill="1" applyBorder="1" applyAlignment="1">
      <alignment horizontal="center" wrapText="1"/>
    </xf>
    <xf numFmtId="0" fontId="7" fillId="4" borderId="4" xfId="0" applyFont="1" applyFill="1" applyBorder="1" applyAlignment="1">
      <alignment horizontal="center" wrapText="1"/>
    </xf>
    <xf numFmtId="0" fontId="8" fillId="5"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3" fontId="9" fillId="7" borderId="1" xfId="0" applyNumberFormat="1" applyFont="1" applyFill="1" applyBorder="1" applyAlignment="1">
      <alignment horizontal="right" vertical="center" wrapText="1"/>
    </xf>
    <xf numFmtId="0" fontId="8" fillId="5" borderId="1" xfId="0" applyFont="1" applyFill="1" applyBorder="1" applyAlignment="1">
      <alignment horizontal="left" vertical="center" wrapText="1" indent="1"/>
    </xf>
    <xf numFmtId="3" fontId="9" fillId="3" borderId="1" xfId="0" applyNumberFormat="1" applyFont="1" applyFill="1" applyBorder="1" applyAlignment="1">
      <alignment horizontal="right" vertical="center" wrapText="1"/>
    </xf>
    <xf numFmtId="0" fontId="8" fillId="6" borderId="1" xfId="0" applyFont="1" applyFill="1" applyBorder="1" applyAlignment="1">
      <alignment horizontal="left" vertical="center" wrapText="1" indent="2"/>
    </xf>
    <xf numFmtId="0" fontId="9" fillId="7" borderId="1" xfId="0" applyFont="1" applyFill="1" applyBorder="1" applyAlignment="1">
      <alignment horizontal="right" vertical="center" wrapText="1"/>
    </xf>
    <xf numFmtId="0" fontId="8" fillId="5" borderId="1" xfId="0" applyFont="1" applyFill="1" applyBorder="1" applyAlignment="1">
      <alignment horizontal="left" vertical="center" wrapText="1" indent="2"/>
    </xf>
    <xf numFmtId="0" fontId="8" fillId="6" borderId="1" xfId="0" applyFont="1" applyFill="1" applyBorder="1" applyAlignment="1">
      <alignment horizontal="left" vertical="center" wrapText="1" indent="3"/>
    </xf>
    <xf numFmtId="0" fontId="9" fillId="3" borderId="1" xfId="0" applyFont="1" applyFill="1" applyBorder="1" applyAlignment="1">
      <alignment horizontal="right" vertical="center" wrapText="1"/>
    </xf>
    <xf numFmtId="0" fontId="8" fillId="6" borderId="1" xfId="0" applyFont="1" applyFill="1" applyBorder="1" applyAlignment="1">
      <alignment horizontal="left" vertical="center" wrapText="1" indent="1"/>
    </xf>
    <xf numFmtId="0" fontId="8" fillId="5" borderId="1" xfId="0" applyFont="1" applyFill="1" applyBorder="1" applyAlignment="1">
      <alignment horizontal="left" vertical="center" wrapText="1" indent="3"/>
    </xf>
    <xf numFmtId="0" fontId="0" fillId="0" borderId="0" xfId="0"/>
    <xf numFmtId="0" fontId="7" fillId="4" borderId="2" xfId="0" applyFont="1" applyFill="1" applyBorder="1" applyAlignment="1">
      <alignment horizontal="center" wrapText="1"/>
    </xf>
    <xf numFmtId="0" fontId="7" fillId="4" borderId="4" xfId="0" applyFont="1" applyFill="1" applyBorder="1" applyAlignment="1">
      <alignment horizontal="center" wrapText="1"/>
    </xf>
    <xf numFmtId="0" fontId="13" fillId="0" borderId="0" xfId="4"/>
    <xf numFmtId="0" fontId="15" fillId="0" borderId="0" xfId="4" applyFont="1" applyAlignment="1">
      <alignment horizontal="left" vertical="top" wrapText="1"/>
    </xf>
    <xf numFmtId="0" fontId="15" fillId="0" borderId="14" xfId="4" applyFont="1" applyBorder="1" applyAlignment="1">
      <alignment horizontal="center" wrapText="1"/>
    </xf>
    <xf numFmtId="0" fontId="15" fillId="0" borderId="0" xfId="4" applyFont="1" applyAlignment="1">
      <alignment horizontal="left"/>
    </xf>
    <xf numFmtId="166" fontId="16" fillId="0" borderId="0" xfId="4" applyNumberFormat="1" applyFont="1" applyAlignment="1">
      <alignment horizontal="right"/>
    </xf>
    <xf numFmtId="3" fontId="16" fillId="0" borderId="0" xfId="4" applyNumberFormat="1" applyFont="1" applyAlignment="1">
      <alignment horizontal="right"/>
    </xf>
    <xf numFmtId="3" fontId="13" fillId="0" borderId="0" xfId="4" applyNumberFormat="1"/>
    <xf numFmtId="0" fontId="0" fillId="0" borderId="0" xfId="0"/>
    <xf numFmtId="0" fontId="15" fillId="0" borderId="0" xfId="4" applyFont="1" applyBorder="1" applyAlignment="1">
      <alignment horizontal="center" wrapText="1"/>
    </xf>
    <xf numFmtId="0" fontId="12" fillId="5" borderId="1" xfId="3" applyFill="1" applyBorder="1" applyAlignment="1">
      <alignment horizontal="left" vertical="center" wrapText="1"/>
    </xf>
    <xf numFmtId="17" fontId="0" fillId="0" borderId="0" xfId="0" applyNumberFormat="1"/>
    <xf numFmtId="167" fontId="13" fillId="0" borderId="0" xfId="4" applyNumberFormat="1" applyAlignment="1">
      <alignment horizontal="center" wrapText="1"/>
    </xf>
    <xf numFmtId="0" fontId="13" fillId="0" borderId="0" xfId="4" applyAlignment="1">
      <alignment horizontal="left" wrapText="1"/>
    </xf>
    <xf numFmtId="3" fontId="13" fillId="0" borderId="0" xfId="4" applyNumberFormat="1" applyAlignment="1">
      <alignment horizontal="right"/>
    </xf>
    <xf numFmtId="167" fontId="13" fillId="0" borderId="0" xfId="4" applyNumberFormat="1" applyAlignment="1">
      <alignment horizontal="right"/>
    </xf>
    <xf numFmtId="0" fontId="13" fillId="0" borderId="0" xfId="4" applyAlignment="1">
      <alignment horizontal="left" wrapText="1" indent="1"/>
    </xf>
    <xf numFmtId="0" fontId="13" fillId="0" borderId="0" xfId="4" applyAlignment="1">
      <alignment horizontal="left" wrapText="1" indent="2"/>
    </xf>
    <xf numFmtId="0" fontId="13" fillId="0" borderId="0" xfId="4" applyAlignment="1">
      <alignment horizontal="left" wrapText="1" indent="3"/>
    </xf>
    <xf numFmtId="167" fontId="13" fillId="0" borderId="0" xfId="4" applyNumberFormat="1"/>
    <xf numFmtId="0" fontId="13" fillId="2" borderId="0" xfId="4" applyFill="1" applyAlignment="1">
      <alignment horizontal="left" wrapText="1"/>
    </xf>
    <xf numFmtId="3" fontId="13" fillId="2" borderId="0" xfId="4" applyNumberFormat="1" applyFill="1" applyAlignment="1">
      <alignment horizontal="right"/>
    </xf>
    <xf numFmtId="167" fontId="13" fillId="2" borderId="0" xfId="4" applyNumberFormat="1" applyFill="1" applyAlignment="1">
      <alignment horizontal="right"/>
    </xf>
    <xf numFmtId="0" fontId="13" fillId="2" borderId="0" xfId="4" applyFill="1"/>
    <xf numFmtId="0" fontId="13" fillId="2" borderId="0" xfId="4" applyFill="1" applyAlignment="1">
      <alignment horizontal="left" wrapText="1" indent="1"/>
    </xf>
    <xf numFmtId="3" fontId="0" fillId="0" borderId="0" xfId="0" applyNumberFormat="1" applyAlignment="1">
      <alignment horizontal="center"/>
    </xf>
    <xf numFmtId="2" fontId="0" fillId="0" borderId="0" xfId="0" applyNumberFormat="1" applyAlignment="1">
      <alignment horizontal="center"/>
    </xf>
    <xf numFmtId="0" fontId="17" fillId="0" borderId="0" xfId="0" applyFont="1" applyAlignment="1">
      <alignment vertical="center"/>
    </xf>
    <xf numFmtId="168" fontId="0" fillId="0" borderId="0" xfId="0" applyNumberFormat="1"/>
    <xf numFmtId="14" fontId="0" fillId="0" borderId="0" xfId="0" applyNumberFormat="1"/>
    <xf numFmtId="9" fontId="0" fillId="0" borderId="0" xfId="2" applyFont="1"/>
    <xf numFmtId="0" fontId="0" fillId="0" borderId="0" xfId="0"/>
    <xf numFmtId="169" fontId="0" fillId="0" borderId="0" xfId="0" applyNumberFormat="1"/>
    <xf numFmtId="3" fontId="2" fillId="0" borderId="0" xfId="0" applyNumberFormat="1" applyFont="1"/>
    <xf numFmtId="170" fontId="2" fillId="0" borderId="0" xfId="0" applyNumberFormat="1" applyFont="1"/>
    <xf numFmtId="2" fontId="2" fillId="0" borderId="0" xfId="0" applyNumberFormat="1" applyFont="1"/>
    <xf numFmtId="0" fontId="2" fillId="0" borderId="0" xfId="0" applyFont="1" applyAlignment="1">
      <alignment horizontal="center"/>
    </xf>
    <xf numFmtId="2" fontId="0" fillId="2" borderId="0" xfId="0" applyNumberFormat="1" applyFill="1"/>
    <xf numFmtId="169" fontId="0" fillId="2" borderId="0" xfId="0" applyNumberFormat="1" applyFill="1"/>
    <xf numFmtId="0" fontId="3" fillId="0" borderId="0" xfId="0" applyFont="1" applyAlignment="1">
      <alignment horizontal="center" vertical="center" wrapText="1"/>
    </xf>
    <xf numFmtId="0" fontId="9" fillId="7" borderId="5" xfId="0" applyFont="1" applyFill="1" applyBorder="1" applyAlignment="1">
      <alignment horizontal="right" vertical="center" wrapText="1"/>
    </xf>
    <xf numFmtId="0" fontId="9" fillId="7" borderId="6" xfId="0" applyFont="1" applyFill="1" applyBorder="1" applyAlignment="1">
      <alignment horizontal="right" vertical="center" wrapText="1"/>
    </xf>
    <xf numFmtId="0" fontId="9" fillId="7" borderId="7" xfId="0" applyFont="1" applyFill="1" applyBorder="1" applyAlignment="1">
      <alignment horizontal="right" vertical="center" wrapText="1"/>
    </xf>
    <xf numFmtId="0" fontId="9" fillId="3" borderId="5" xfId="0" applyFont="1" applyFill="1" applyBorder="1" applyAlignment="1">
      <alignment horizontal="right" vertical="center" wrapText="1"/>
    </xf>
    <xf numFmtId="0" fontId="9" fillId="3" borderId="6" xfId="0" applyFont="1" applyFill="1" applyBorder="1" applyAlignment="1">
      <alignment horizontal="right" vertical="center" wrapText="1"/>
    </xf>
    <xf numFmtId="0" fontId="9" fillId="3" borderId="7" xfId="0" applyFont="1" applyFill="1" applyBorder="1" applyAlignment="1">
      <alignment horizontal="right" vertical="center" wrapText="1"/>
    </xf>
    <xf numFmtId="0" fontId="8" fillId="3" borderId="8" xfId="0" applyFont="1" applyFill="1" applyBorder="1" applyAlignment="1">
      <alignment horizontal="left" vertical="center" wrapText="1"/>
    </xf>
    <xf numFmtId="0" fontId="8" fillId="3" borderId="9" xfId="0" applyFont="1" applyFill="1" applyBorder="1" applyAlignment="1">
      <alignment horizontal="left" vertical="center" wrapText="1"/>
    </xf>
    <xf numFmtId="0" fontId="8" fillId="3" borderId="10"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12" xfId="0" applyFont="1" applyFill="1" applyBorder="1" applyAlignment="1">
      <alignment horizontal="left" vertical="center" wrapText="1"/>
    </xf>
    <xf numFmtId="0" fontId="11" fillId="3" borderId="13"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10" fillId="3" borderId="6"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5" fillId="3" borderId="0" xfId="0" applyFont="1" applyFill="1" applyAlignment="1">
      <alignment horizontal="left" vertical="center"/>
    </xf>
    <xf numFmtId="0" fontId="0" fillId="0" borderId="0" xfId="0"/>
    <xf numFmtId="0" fontId="5" fillId="3" borderId="12" xfId="0" applyFont="1" applyFill="1" applyBorder="1" applyAlignment="1">
      <alignment horizontal="left" vertical="center"/>
    </xf>
    <xf numFmtId="0" fontId="0" fillId="0" borderId="12" xfId="0" applyBorder="1"/>
    <xf numFmtId="0" fontId="7" fillId="4" borderId="2" xfId="0" applyFont="1" applyFill="1" applyBorder="1" applyAlignment="1">
      <alignment horizontal="center" wrapText="1"/>
    </xf>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5" xfId="0" applyFont="1" applyFill="1" applyBorder="1" applyAlignment="1">
      <alignment horizontal="center" wrapText="1"/>
    </xf>
    <xf numFmtId="0" fontId="7" fillId="4" borderId="6" xfId="0" applyFont="1" applyFill="1" applyBorder="1" applyAlignment="1">
      <alignment horizontal="center" wrapText="1"/>
    </xf>
    <xf numFmtId="0" fontId="7" fillId="4" borderId="7" xfId="0" applyFont="1" applyFill="1" applyBorder="1" applyAlignment="1">
      <alignment horizontal="center" wrapText="1"/>
    </xf>
    <xf numFmtId="0" fontId="12" fillId="4" borderId="5" xfId="3" applyFill="1" applyBorder="1" applyAlignment="1">
      <alignment horizontal="center" wrapText="1"/>
    </xf>
    <xf numFmtId="0" fontId="12" fillId="4" borderId="6" xfId="3" applyFill="1" applyBorder="1" applyAlignment="1">
      <alignment horizontal="center" wrapText="1"/>
    </xf>
    <xf numFmtId="0" fontId="12" fillId="4" borderId="7" xfId="3" applyFill="1" applyBorder="1" applyAlignment="1">
      <alignment horizontal="center" wrapText="1"/>
    </xf>
    <xf numFmtId="0" fontId="16" fillId="0" borderId="0" xfId="4" applyFont="1" applyAlignment="1">
      <alignment horizontal="left" vertical="top" wrapText="1"/>
    </xf>
    <xf numFmtId="0" fontId="13" fillId="0" borderId="0" xfId="4"/>
    <xf numFmtId="0" fontId="16" fillId="0" borderId="0" xfId="4" applyFont="1" applyAlignment="1">
      <alignment horizontal="left"/>
    </xf>
    <xf numFmtId="0" fontId="14" fillId="0" borderId="0" xfId="4" applyFont="1" applyAlignment="1">
      <alignment horizontal="left"/>
    </xf>
    <xf numFmtId="0" fontId="15" fillId="0" borderId="0" xfId="4" applyFont="1" applyAlignment="1">
      <alignment horizontal="left" vertical="top" wrapText="1"/>
    </xf>
    <xf numFmtId="0" fontId="9" fillId="8" borderId="5" xfId="0" applyFont="1" applyFill="1" applyBorder="1" applyAlignment="1">
      <alignment horizontal="right" vertical="center" wrapText="1"/>
    </xf>
    <xf numFmtId="0" fontId="9" fillId="8" borderId="6" xfId="0" applyFont="1" applyFill="1" applyBorder="1" applyAlignment="1">
      <alignment horizontal="right" vertical="center" wrapText="1"/>
    </xf>
    <xf numFmtId="0" fontId="9" fillId="8" borderId="7" xfId="0" applyFont="1" applyFill="1" applyBorder="1" applyAlignment="1">
      <alignment horizontal="right" vertical="center" wrapText="1"/>
    </xf>
    <xf numFmtId="0" fontId="7" fillId="4" borderId="11" xfId="0" applyFont="1" applyFill="1" applyBorder="1" applyAlignment="1">
      <alignment horizontal="center" wrapText="1"/>
    </xf>
    <xf numFmtId="0" fontId="7" fillId="4" borderId="13" xfId="0" applyFont="1" applyFill="1" applyBorder="1" applyAlignment="1">
      <alignment horizontal="center" wrapText="1"/>
    </xf>
    <xf numFmtId="0" fontId="7" fillId="4" borderId="8" xfId="0" applyFont="1" applyFill="1" applyBorder="1" applyAlignment="1">
      <alignment horizontal="center" wrapText="1"/>
    </xf>
    <xf numFmtId="0" fontId="7" fillId="4" borderId="10" xfId="0" applyFont="1" applyFill="1" applyBorder="1" applyAlignment="1">
      <alignment horizontal="center" wrapText="1"/>
    </xf>
    <xf numFmtId="0" fontId="7" fillId="4" borderId="15" xfId="0" applyFont="1" applyFill="1" applyBorder="1" applyAlignment="1">
      <alignment horizontal="center" wrapText="1"/>
    </xf>
    <xf numFmtId="0" fontId="7" fillId="4" borderId="16" xfId="0" applyFont="1" applyFill="1" applyBorder="1" applyAlignment="1">
      <alignment horizontal="center" wrapText="1"/>
    </xf>
    <xf numFmtId="0" fontId="13" fillId="0" borderId="0" xfId="4" applyAlignment="1">
      <alignment horizontal="left" wrapText="1"/>
    </xf>
    <xf numFmtId="0" fontId="13" fillId="0" borderId="0" xfId="4" applyAlignment="1">
      <alignment horizontal="left" vertical="top" wrapText="1"/>
    </xf>
    <xf numFmtId="0" fontId="13" fillId="0" borderId="0" xfId="4" applyAlignment="1">
      <alignment horizontal="center" wrapText="1"/>
    </xf>
    <xf numFmtId="167" fontId="13" fillId="0" borderId="0" xfId="4" applyNumberFormat="1"/>
    <xf numFmtId="3" fontId="13" fillId="0" borderId="0" xfId="4" applyNumberFormat="1" applyAlignment="1">
      <alignment horizontal="center" wrapText="1"/>
    </xf>
    <xf numFmtId="3" fontId="13" fillId="0" borderId="0" xfId="4" applyNumberFormat="1"/>
    <xf numFmtId="167" fontId="13" fillId="0" borderId="0" xfId="4" applyNumberFormat="1" applyAlignment="1">
      <alignment horizontal="center" wrapText="1"/>
    </xf>
  </cellXfs>
  <cellStyles count="6">
    <cellStyle name="Hipervínculo" xfId="3" builtinId="8"/>
    <cellStyle name="Millares" xfId="1" builtinId="3"/>
    <cellStyle name="Normal" xfId="0" builtinId="0"/>
    <cellStyle name="Normal 2" xfId="4" xr:uid="{8B4D6918-3368-4E4E-8030-327272581C46}"/>
    <cellStyle name="Normal 3" xfId="5" xr:uid="{19D9F421-A1E6-41D7-AEE8-795D7E6A2965}"/>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323429</xdr:colOff>
      <xdr:row>6</xdr:row>
      <xdr:rowOff>180833</xdr:rowOff>
    </xdr:to>
    <xdr:pic>
      <xdr:nvPicPr>
        <xdr:cNvPr id="2" name="Imagen 1">
          <a:extLst>
            <a:ext uri="{FF2B5EF4-FFF2-40B4-BE49-F238E27FC236}">
              <a16:creationId xmlns:a16="http://schemas.microsoft.com/office/drawing/2014/main" id="{8CA5891E-57E9-4477-8596-A44C48D7E258}"/>
            </a:ext>
          </a:extLst>
        </xdr:cNvPr>
        <xdr:cNvPicPr>
          <a:picLocks noChangeAspect="1"/>
        </xdr:cNvPicPr>
      </xdr:nvPicPr>
      <xdr:blipFill>
        <a:blip xmlns:r="http://schemas.openxmlformats.org/officeDocument/2006/relationships" r:embed="rId1"/>
        <a:stretch>
          <a:fillRect/>
        </a:stretch>
      </xdr:blipFill>
      <xdr:spPr>
        <a:xfrm>
          <a:off x="3810000" y="190500"/>
          <a:ext cx="3371429" cy="1133333"/>
        </a:xfrm>
        <a:prstGeom prst="rect">
          <a:avLst/>
        </a:prstGeom>
      </xdr:spPr>
    </xdr:pic>
    <xdr:clientData/>
  </xdr:twoCellAnchor>
  <xdr:twoCellAnchor editAs="oneCell">
    <xdr:from>
      <xdr:col>5</xdr:col>
      <xdr:colOff>0</xdr:colOff>
      <xdr:row>10</xdr:row>
      <xdr:rowOff>0</xdr:rowOff>
    </xdr:from>
    <xdr:to>
      <xdr:col>9</xdr:col>
      <xdr:colOff>256762</xdr:colOff>
      <xdr:row>16</xdr:row>
      <xdr:rowOff>47476</xdr:rowOff>
    </xdr:to>
    <xdr:pic>
      <xdr:nvPicPr>
        <xdr:cNvPr id="3" name="Imagen 2">
          <a:extLst>
            <a:ext uri="{FF2B5EF4-FFF2-40B4-BE49-F238E27FC236}">
              <a16:creationId xmlns:a16="http://schemas.microsoft.com/office/drawing/2014/main" id="{5153D36E-FA69-4372-9468-FEC3CF360885}"/>
            </a:ext>
          </a:extLst>
        </xdr:cNvPr>
        <xdr:cNvPicPr>
          <a:picLocks noChangeAspect="1"/>
        </xdr:cNvPicPr>
      </xdr:nvPicPr>
      <xdr:blipFill>
        <a:blip xmlns:r="http://schemas.openxmlformats.org/officeDocument/2006/relationships" r:embed="rId2"/>
        <a:stretch>
          <a:fillRect/>
        </a:stretch>
      </xdr:blipFill>
      <xdr:spPr>
        <a:xfrm>
          <a:off x="3810000" y="1524000"/>
          <a:ext cx="3304762" cy="11904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NSULTORIAS/FREE%20LANCER/ExamenMinec/Cuadros/ECONI-2020-09-Pg12%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12"/>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bls.gov/news.release/empsit.t03.ht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ls.gov/news.release/empsit.t01.ht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ls.gov/news.release/empsit.t14.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4E60-89F1-4798-A759-3FF63EC128CE}">
  <dimension ref="A1:E57"/>
  <sheetViews>
    <sheetView topLeftCell="A29" workbookViewId="0">
      <selection activeCell="C2" sqref="C2:C57"/>
    </sheetView>
  </sheetViews>
  <sheetFormatPr baseColWidth="10" defaultRowHeight="15" x14ac:dyDescent="0.25"/>
  <sheetData>
    <row r="1" spans="1:5" x14ac:dyDescent="0.25">
      <c r="A1" t="s">
        <v>0</v>
      </c>
      <c r="B1" t="s">
        <v>1</v>
      </c>
      <c r="C1" t="s">
        <v>2</v>
      </c>
      <c r="D1" t="s">
        <v>3</v>
      </c>
      <c r="E1" t="s">
        <v>4</v>
      </c>
    </row>
    <row r="2" spans="1:5" x14ac:dyDescent="0.25">
      <c r="A2" t="s">
        <v>5</v>
      </c>
      <c r="B2">
        <v>330407</v>
      </c>
      <c r="C2">
        <v>21045</v>
      </c>
      <c r="D2">
        <v>23628065</v>
      </c>
      <c r="E2">
        <v>0.09</v>
      </c>
    </row>
    <row r="3" spans="1:5" x14ac:dyDescent="0.25">
      <c r="A3" t="s">
        <v>6</v>
      </c>
      <c r="B3">
        <v>135454</v>
      </c>
      <c r="C3">
        <v>8952</v>
      </c>
      <c r="D3">
        <v>8882190</v>
      </c>
      <c r="E3">
        <v>0.1</v>
      </c>
    </row>
    <row r="4" spans="1:5" x14ac:dyDescent="0.25">
      <c r="A4" t="s">
        <v>7</v>
      </c>
      <c r="B4">
        <v>75333</v>
      </c>
      <c r="C4">
        <v>4702</v>
      </c>
      <c r="D4">
        <v>6892503</v>
      </c>
      <c r="E4">
        <v>7.0000000000000007E-2</v>
      </c>
    </row>
    <row r="5" spans="1:5" x14ac:dyDescent="0.25">
      <c r="A5" t="s">
        <v>8</v>
      </c>
      <c r="B5">
        <v>73760</v>
      </c>
      <c r="C5">
        <v>3241</v>
      </c>
      <c r="D5">
        <v>12671821</v>
      </c>
      <c r="E5">
        <v>0.03</v>
      </c>
    </row>
    <row r="6" spans="1:5" x14ac:dyDescent="0.25">
      <c r="A6" t="s">
        <v>9</v>
      </c>
      <c r="B6">
        <v>62512</v>
      </c>
      <c r="C6">
        <v>2585</v>
      </c>
      <c r="D6">
        <v>39512223</v>
      </c>
      <c r="E6">
        <v>0.01</v>
      </c>
    </row>
    <row r="7" spans="1:5" x14ac:dyDescent="0.25">
      <c r="A7" t="s">
        <v>10</v>
      </c>
      <c r="B7">
        <v>54238</v>
      </c>
      <c r="C7">
        <v>3616</v>
      </c>
      <c r="D7">
        <v>12801989</v>
      </c>
      <c r="E7">
        <v>0.03</v>
      </c>
    </row>
    <row r="8" spans="1:5" x14ac:dyDescent="0.25">
      <c r="A8" t="s">
        <v>11</v>
      </c>
      <c r="B8">
        <v>46326</v>
      </c>
      <c r="C8">
        <v>4393</v>
      </c>
      <c r="D8">
        <v>9986857</v>
      </c>
      <c r="E8">
        <v>0.04</v>
      </c>
    </row>
    <row r="9" spans="1:5" x14ac:dyDescent="0.25">
      <c r="A9" t="s">
        <v>12</v>
      </c>
      <c r="B9">
        <v>39199</v>
      </c>
      <c r="C9">
        <v>1738</v>
      </c>
      <c r="D9">
        <v>21477737</v>
      </c>
      <c r="E9">
        <v>0.01</v>
      </c>
    </row>
    <row r="10" spans="1:5" x14ac:dyDescent="0.25">
      <c r="A10" t="s">
        <v>13</v>
      </c>
      <c r="B10">
        <v>36609</v>
      </c>
      <c r="C10">
        <v>1004</v>
      </c>
      <c r="D10">
        <v>28995881</v>
      </c>
      <c r="E10">
        <v>0</v>
      </c>
    </row>
    <row r="11" spans="1:5" x14ac:dyDescent="0.25">
      <c r="A11" t="s">
        <v>14</v>
      </c>
      <c r="B11">
        <v>32411</v>
      </c>
      <c r="C11">
        <v>2874</v>
      </c>
      <c r="D11">
        <v>3565287</v>
      </c>
      <c r="E11">
        <v>0.08</v>
      </c>
    </row>
    <row r="12" spans="1:5" x14ac:dyDescent="0.25">
      <c r="A12" t="s">
        <v>15</v>
      </c>
      <c r="B12">
        <v>32106</v>
      </c>
      <c r="C12">
        <v>1377</v>
      </c>
      <c r="D12">
        <v>10617423</v>
      </c>
      <c r="E12">
        <v>0.01</v>
      </c>
    </row>
    <row r="13" spans="1:5" x14ac:dyDescent="0.25">
      <c r="A13" t="s">
        <v>16</v>
      </c>
      <c r="B13">
        <v>30855</v>
      </c>
      <c r="C13">
        <v>2227</v>
      </c>
      <c r="D13">
        <v>4648794</v>
      </c>
      <c r="E13">
        <v>0.05</v>
      </c>
    </row>
    <row r="14" spans="1:5" x14ac:dyDescent="0.25">
      <c r="A14" t="s">
        <v>17</v>
      </c>
      <c r="B14">
        <v>30485</v>
      </c>
      <c r="C14">
        <v>1560</v>
      </c>
      <c r="D14">
        <v>6045680</v>
      </c>
      <c r="E14">
        <v>0.03</v>
      </c>
    </row>
    <row r="15" spans="1:5" x14ac:dyDescent="0.25">
      <c r="A15" t="s">
        <v>18</v>
      </c>
      <c r="B15">
        <v>23146</v>
      </c>
      <c r="C15">
        <v>1447</v>
      </c>
      <c r="D15">
        <v>6732219</v>
      </c>
      <c r="E15">
        <v>0.02</v>
      </c>
    </row>
    <row r="16" spans="1:5" x14ac:dyDescent="0.25">
      <c r="A16" t="s">
        <v>19</v>
      </c>
      <c r="B16">
        <v>23016</v>
      </c>
      <c r="C16">
        <v>1306</v>
      </c>
      <c r="D16">
        <v>11689100</v>
      </c>
      <c r="E16">
        <v>0.01</v>
      </c>
    </row>
    <row r="17" spans="1:5" x14ac:dyDescent="0.25">
      <c r="A17" t="s">
        <v>20</v>
      </c>
      <c r="B17">
        <v>22342</v>
      </c>
      <c r="C17">
        <v>812</v>
      </c>
      <c r="D17">
        <v>8535519</v>
      </c>
      <c r="E17">
        <v>0.01</v>
      </c>
    </row>
    <row r="18" spans="1:5" x14ac:dyDescent="0.25">
      <c r="A18" t="s">
        <v>21</v>
      </c>
      <c r="B18">
        <v>18801</v>
      </c>
      <c r="C18">
        <v>961</v>
      </c>
      <c r="D18">
        <v>5758736</v>
      </c>
      <c r="E18">
        <v>0.02</v>
      </c>
    </row>
    <row r="19" spans="1:5" x14ac:dyDescent="0.25">
      <c r="A19" t="s">
        <v>22</v>
      </c>
      <c r="B19">
        <v>16231</v>
      </c>
      <c r="C19">
        <v>891</v>
      </c>
      <c r="D19">
        <v>7614893</v>
      </c>
      <c r="E19">
        <v>0.01</v>
      </c>
    </row>
    <row r="20" spans="1:5" x14ac:dyDescent="0.25">
      <c r="A20" t="s">
        <v>23</v>
      </c>
      <c r="B20">
        <v>14441</v>
      </c>
      <c r="C20">
        <v>241</v>
      </c>
      <c r="D20">
        <v>6829174</v>
      </c>
      <c r="E20">
        <v>0</v>
      </c>
    </row>
    <row r="21" spans="1:5" x14ac:dyDescent="0.25">
      <c r="A21" t="s">
        <v>24</v>
      </c>
      <c r="B21">
        <v>13868</v>
      </c>
      <c r="C21">
        <v>527</v>
      </c>
      <c r="D21">
        <v>10488084</v>
      </c>
      <c r="E21">
        <v>0.01</v>
      </c>
    </row>
    <row r="22" spans="1:5" x14ac:dyDescent="0.25">
      <c r="A22" t="s">
        <v>25</v>
      </c>
      <c r="B22">
        <v>11457</v>
      </c>
      <c r="C22">
        <v>243</v>
      </c>
      <c r="D22">
        <v>3155070</v>
      </c>
      <c r="E22">
        <v>0.01</v>
      </c>
    </row>
    <row r="23" spans="1:5" x14ac:dyDescent="0.25">
      <c r="A23" t="s">
        <v>32</v>
      </c>
      <c r="B23">
        <v>10779</v>
      </c>
      <c r="C23">
        <v>399</v>
      </c>
      <c r="D23">
        <v>1059361</v>
      </c>
      <c r="E23">
        <v>0.04</v>
      </c>
    </row>
    <row r="24" spans="1:5" x14ac:dyDescent="0.25">
      <c r="A24" t="s">
        <v>26</v>
      </c>
      <c r="B24">
        <v>10526</v>
      </c>
      <c r="C24">
        <v>517</v>
      </c>
      <c r="D24">
        <v>7278717</v>
      </c>
      <c r="E24">
        <v>0.01</v>
      </c>
    </row>
    <row r="25" spans="1:5" x14ac:dyDescent="0.25">
      <c r="A25" t="s">
        <v>27</v>
      </c>
      <c r="B25">
        <v>10088</v>
      </c>
      <c r="C25">
        <v>534</v>
      </c>
      <c r="D25">
        <v>5639632</v>
      </c>
      <c r="E25">
        <v>0.01</v>
      </c>
    </row>
    <row r="26" spans="1:5" x14ac:dyDescent="0.25">
      <c r="A26" t="s">
        <v>28</v>
      </c>
      <c r="B26">
        <v>9590</v>
      </c>
      <c r="C26">
        <v>384</v>
      </c>
      <c r="D26">
        <v>5822434</v>
      </c>
      <c r="E26">
        <v>0.01</v>
      </c>
    </row>
    <row r="27" spans="1:5" x14ac:dyDescent="0.25">
      <c r="A27" t="s">
        <v>31</v>
      </c>
      <c r="B27">
        <v>9489</v>
      </c>
      <c r="C27">
        <v>449</v>
      </c>
      <c r="D27">
        <v>6626371</v>
      </c>
      <c r="E27">
        <v>0.01</v>
      </c>
    </row>
    <row r="28" spans="1:5" x14ac:dyDescent="0.25">
      <c r="A28" t="s">
        <v>29</v>
      </c>
      <c r="B28">
        <v>9221</v>
      </c>
      <c r="C28">
        <v>375</v>
      </c>
      <c r="D28">
        <v>4903185</v>
      </c>
      <c r="E28">
        <v>0.01</v>
      </c>
    </row>
    <row r="29" spans="1:5" x14ac:dyDescent="0.25">
      <c r="A29" t="s">
        <v>30</v>
      </c>
      <c r="B29">
        <v>9090</v>
      </c>
      <c r="C29">
        <v>409</v>
      </c>
      <c r="D29">
        <v>2976149</v>
      </c>
      <c r="E29">
        <v>0.01</v>
      </c>
    </row>
    <row r="30" spans="1:5" x14ac:dyDescent="0.25">
      <c r="A30" t="s">
        <v>33</v>
      </c>
      <c r="B30">
        <v>7190</v>
      </c>
      <c r="C30">
        <v>90</v>
      </c>
      <c r="D30">
        <v>1934408</v>
      </c>
      <c r="E30">
        <v>0</v>
      </c>
    </row>
    <row r="31" spans="1:5" x14ac:dyDescent="0.25">
      <c r="A31" t="s">
        <v>34</v>
      </c>
      <c r="B31">
        <v>7142</v>
      </c>
      <c r="C31">
        <v>316</v>
      </c>
      <c r="D31">
        <v>5148714</v>
      </c>
      <c r="E31">
        <v>0.01</v>
      </c>
    </row>
    <row r="32" spans="1:5" x14ac:dyDescent="0.25">
      <c r="A32" t="s">
        <v>35</v>
      </c>
      <c r="B32">
        <v>6501</v>
      </c>
      <c r="C32">
        <v>152</v>
      </c>
      <c r="D32">
        <v>2913314</v>
      </c>
      <c r="E32">
        <v>0.01</v>
      </c>
    </row>
    <row r="33" spans="1:5" x14ac:dyDescent="0.25">
      <c r="A33" t="s">
        <v>36</v>
      </c>
      <c r="B33">
        <v>6129</v>
      </c>
      <c r="C33">
        <v>294</v>
      </c>
      <c r="D33">
        <v>4467673</v>
      </c>
      <c r="E33">
        <v>0.01</v>
      </c>
    </row>
    <row r="34" spans="1:5" x14ac:dyDescent="0.25">
      <c r="A34" t="s">
        <v>37</v>
      </c>
      <c r="B34">
        <v>6111</v>
      </c>
      <c r="C34">
        <v>213</v>
      </c>
      <c r="D34">
        <v>973764</v>
      </c>
      <c r="E34">
        <v>0.02</v>
      </c>
    </row>
    <row r="35" spans="1:5" x14ac:dyDescent="0.25">
      <c r="A35" t="s">
        <v>40</v>
      </c>
      <c r="B35">
        <v>5919</v>
      </c>
      <c r="C35">
        <v>61</v>
      </c>
      <c r="D35">
        <v>3205958</v>
      </c>
      <c r="E35">
        <v>0</v>
      </c>
    </row>
    <row r="36" spans="1:5" x14ac:dyDescent="0.25">
      <c r="A36" t="s">
        <v>38</v>
      </c>
      <c r="B36">
        <v>5899</v>
      </c>
      <c r="C36">
        <v>304</v>
      </c>
      <c r="D36">
        <v>705749</v>
      </c>
      <c r="E36">
        <v>0.04</v>
      </c>
    </row>
    <row r="37" spans="1:5" x14ac:dyDescent="0.25">
      <c r="A37" t="s">
        <v>39</v>
      </c>
      <c r="B37">
        <v>5884</v>
      </c>
      <c r="C37">
        <v>293</v>
      </c>
      <c r="D37">
        <v>3080156</v>
      </c>
      <c r="E37">
        <v>0.01</v>
      </c>
    </row>
    <row r="38" spans="1:5" x14ac:dyDescent="0.25">
      <c r="A38" t="s">
        <v>41</v>
      </c>
      <c r="B38">
        <v>4493</v>
      </c>
      <c r="C38">
        <v>172</v>
      </c>
      <c r="D38">
        <v>2096829</v>
      </c>
      <c r="E38">
        <v>0.01</v>
      </c>
    </row>
    <row r="39" spans="1:5" x14ac:dyDescent="0.25">
      <c r="A39" t="s">
        <v>42</v>
      </c>
      <c r="B39">
        <v>4424</v>
      </c>
      <c r="C39">
        <v>266</v>
      </c>
      <c r="D39">
        <v>3956971</v>
      </c>
      <c r="E39">
        <v>0.01</v>
      </c>
    </row>
    <row r="40" spans="1:5" x14ac:dyDescent="0.25">
      <c r="A40" t="s">
        <v>43</v>
      </c>
      <c r="B40">
        <v>3694</v>
      </c>
      <c r="C40">
        <v>88</v>
      </c>
      <c r="D40">
        <v>3017804</v>
      </c>
      <c r="E40">
        <v>0</v>
      </c>
    </row>
    <row r="41" spans="1:5" x14ac:dyDescent="0.25">
      <c r="A41" t="s">
        <v>44</v>
      </c>
      <c r="B41">
        <v>3144</v>
      </c>
      <c r="C41">
        <v>31</v>
      </c>
      <c r="D41">
        <v>884659</v>
      </c>
      <c r="E41">
        <v>0</v>
      </c>
    </row>
    <row r="42" spans="1:5" x14ac:dyDescent="0.25">
      <c r="A42" t="s">
        <v>45</v>
      </c>
      <c r="B42">
        <v>3068</v>
      </c>
      <c r="C42">
        <v>124</v>
      </c>
      <c r="D42">
        <v>4217737</v>
      </c>
      <c r="E42">
        <v>0</v>
      </c>
    </row>
    <row r="43" spans="1:5" x14ac:dyDescent="0.25">
      <c r="A43" t="s">
        <v>46</v>
      </c>
      <c r="B43">
        <v>2843</v>
      </c>
      <c r="C43">
        <v>114</v>
      </c>
      <c r="D43">
        <v>1359711</v>
      </c>
      <c r="E43">
        <v>0.01</v>
      </c>
    </row>
    <row r="44" spans="1:5" x14ac:dyDescent="0.25">
      <c r="A44" t="s">
        <v>47</v>
      </c>
      <c r="B44">
        <v>2178</v>
      </c>
      <c r="C44">
        <v>67</v>
      </c>
      <c r="D44">
        <v>1787065</v>
      </c>
      <c r="E44">
        <v>0</v>
      </c>
    </row>
    <row r="45" spans="1:5" x14ac:dyDescent="0.25">
      <c r="A45" t="s">
        <v>56</v>
      </c>
      <c r="B45">
        <v>2156</v>
      </c>
      <c r="C45">
        <v>107</v>
      </c>
      <c r="D45">
        <v>2933408</v>
      </c>
      <c r="E45">
        <v>0</v>
      </c>
    </row>
    <row r="46" spans="1:5" x14ac:dyDescent="0.25">
      <c r="A46" t="s">
        <v>48</v>
      </c>
      <c r="B46">
        <v>1425</v>
      </c>
      <c r="C46">
        <v>33</v>
      </c>
      <c r="D46">
        <v>762062</v>
      </c>
      <c r="E46">
        <v>0</v>
      </c>
    </row>
    <row r="47" spans="1:5" x14ac:dyDescent="0.25">
      <c r="A47" t="s">
        <v>49</v>
      </c>
      <c r="B47">
        <v>1374</v>
      </c>
      <c r="C47">
        <v>63</v>
      </c>
      <c r="D47">
        <v>1344212</v>
      </c>
      <c r="E47">
        <v>0</v>
      </c>
    </row>
    <row r="48" spans="1:5" x14ac:dyDescent="0.25">
      <c r="A48" t="s">
        <v>50</v>
      </c>
      <c r="B48">
        <v>1310</v>
      </c>
      <c r="C48">
        <v>51</v>
      </c>
      <c r="D48">
        <v>1792147</v>
      </c>
      <c r="E48">
        <v>0</v>
      </c>
    </row>
    <row r="49" spans="1:5" x14ac:dyDescent="0.25">
      <c r="A49" t="s">
        <v>51</v>
      </c>
      <c r="B49">
        <v>919</v>
      </c>
      <c r="C49">
        <v>53</v>
      </c>
      <c r="D49">
        <v>623989</v>
      </c>
      <c r="E49">
        <v>0.01</v>
      </c>
    </row>
    <row r="50" spans="1:5" x14ac:dyDescent="0.25">
      <c r="A50" t="s">
        <v>52</v>
      </c>
      <c r="B50">
        <v>635</v>
      </c>
      <c r="C50">
        <v>7</v>
      </c>
      <c r="D50">
        <v>578759</v>
      </c>
      <c r="E50">
        <v>0</v>
      </c>
    </row>
    <row r="51" spans="1:5" x14ac:dyDescent="0.25">
      <c r="A51" t="s">
        <v>53</v>
      </c>
      <c r="B51">
        <v>629</v>
      </c>
      <c r="C51">
        <v>17</v>
      </c>
      <c r="D51">
        <v>1415872</v>
      </c>
      <c r="E51">
        <v>0</v>
      </c>
    </row>
    <row r="52" spans="1:5" x14ac:dyDescent="0.25">
      <c r="A52" t="s">
        <v>54</v>
      </c>
      <c r="B52">
        <v>458</v>
      </c>
      <c r="C52">
        <v>16</v>
      </c>
      <c r="D52">
        <v>1068778</v>
      </c>
      <c r="E52">
        <v>0</v>
      </c>
    </row>
    <row r="53" spans="1:5" x14ac:dyDescent="0.25">
      <c r="A53" t="s">
        <v>55</v>
      </c>
      <c r="B53">
        <v>377</v>
      </c>
      <c r="C53">
        <v>10</v>
      </c>
      <c r="D53">
        <v>731545</v>
      </c>
      <c r="E53">
        <v>0</v>
      </c>
    </row>
    <row r="54" spans="1:5" x14ac:dyDescent="0.25">
      <c r="A54" t="s">
        <v>68</v>
      </c>
      <c r="B54">
        <v>151</v>
      </c>
      <c r="C54">
        <v>5</v>
      </c>
      <c r="D54">
        <v>164229</v>
      </c>
      <c r="E54">
        <v>0</v>
      </c>
    </row>
    <row r="55" spans="1:5" x14ac:dyDescent="0.25">
      <c r="A55" t="s">
        <v>69</v>
      </c>
      <c r="B55">
        <v>68</v>
      </c>
      <c r="C55">
        <v>4</v>
      </c>
      <c r="D55">
        <v>107268</v>
      </c>
      <c r="E55">
        <v>0</v>
      </c>
    </row>
    <row r="56" spans="1:5" x14ac:dyDescent="0.25">
      <c r="A56" t="s">
        <v>70</v>
      </c>
      <c r="B56">
        <v>15</v>
      </c>
      <c r="C56">
        <v>2</v>
      </c>
      <c r="D56">
        <v>55144</v>
      </c>
      <c r="E56">
        <v>0</v>
      </c>
    </row>
    <row r="57" spans="1:5" x14ac:dyDescent="0.25">
      <c r="A57" t="s">
        <v>71</v>
      </c>
      <c r="B57">
        <v>0</v>
      </c>
      <c r="C57">
        <v>0</v>
      </c>
      <c r="D57">
        <v>55641</v>
      </c>
      <c r="E5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1F9B-6C62-4E13-9C9E-ADFB04EEE8D0}">
  <dimension ref="A1:D54"/>
  <sheetViews>
    <sheetView topLeftCell="A41" workbookViewId="0">
      <selection activeCell="B54" sqref="B54"/>
    </sheetView>
  </sheetViews>
  <sheetFormatPr baseColWidth="10" defaultRowHeight="15" x14ac:dyDescent="0.25"/>
  <sheetData>
    <row r="1" spans="1:4" x14ac:dyDescent="0.25">
      <c r="A1" t="s">
        <v>58</v>
      </c>
      <c r="B1" s="2" t="s">
        <v>59</v>
      </c>
    </row>
    <row r="2" spans="1:4" x14ac:dyDescent="0.25">
      <c r="A2" t="s">
        <v>9</v>
      </c>
      <c r="B2" s="2">
        <v>15540142</v>
      </c>
      <c r="C2" s="3">
        <f>+B2/$B$54</f>
        <v>0.2600267376659226</v>
      </c>
      <c r="D2" s="4">
        <f>+C2</f>
        <v>0.2600267376659226</v>
      </c>
    </row>
    <row r="3" spans="1:4" x14ac:dyDescent="0.25">
      <c r="A3" t="s">
        <v>13</v>
      </c>
      <c r="B3" s="2">
        <v>11368844</v>
      </c>
      <c r="C3" s="3">
        <f t="shared" ref="C3:C54" si="0">+B3/$B$54</f>
        <v>0.1902301418064776</v>
      </c>
      <c r="D3" s="4">
        <f>+C3+D2</f>
        <v>0.45025687947240023</v>
      </c>
    </row>
    <row r="4" spans="1:4" x14ac:dyDescent="0.25">
      <c r="A4" t="s">
        <v>12</v>
      </c>
      <c r="B4" s="2">
        <v>5562452</v>
      </c>
      <c r="C4" s="3">
        <f t="shared" si="0"/>
        <v>9.307419758347682E-2</v>
      </c>
      <c r="D4" s="4">
        <f t="shared" ref="D4:D54" si="1">+C4+D3</f>
        <v>0.54333107705587702</v>
      </c>
    </row>
    <row r="5" spans="1:4" x14ac:dyDescent="0.25">
      <c r="A5" t="s">
        <v>5</v>
      </c>
      <c r="B5" s="2">
        <v>3752523</v>
      </c>
      <c r="C5" s="3">
        <f t="shared" si="0"/>
        <v>6.2789407825638979E-2</v>
      </c>
      <c r="D5" s="4">
        <f t="shared" si="1"/>
        <v>0.60612048488151604</v>
      </c>
    </row>
    <row r="6" spans="1:4" x14ac:dyDescent="0.25">
      <c r="A6" t="s">
        <v>56</v>
      </c>
      <c r="B6" s="2">
        <v>3154017</v>
      </c>
      <c r="C6" s="3">
        <f t="shared" si="0"/>
        <v>5.2774855664308618E-2</v>
      </c>
      <c r="D6" s="4">
        <f t="shared" si="1"/>
        <v>0.65889534054582466</v>
      </c>
    </row>
    <row r="7" spans="1:4" x14ac:dyDescent="0.25">
      <c r="A7" t="s">
        <v>26</v>
      </c>
      <c r="B7" s="2">
        <v>2266342</v>
      </c>
      <c r="C7" s="3">
        <f t="shared" si="0"/>
        <v>3.792175880344352E-2</v>
      </c>
      <c r="D7" s="4">
        <f t="shared" si="1"/>
        <v>0.69681709934926817</v>
      </c>
    </row>
    <row r="8" spans="1:4" x14ac:dyDescent="0.25">
      <c r="A8" t="s">
        <v>8</v>
      </c>
      <c r="B8" s="2">
        <v>2208868</v>
      </c>
      <c r="C8" s="3">
        <f t="shared" si="0"/>
        <v>3.696007024740515E-2</v>
      </c>
      <c r="D8" s="4">
        <f t="shared" si="1"/>
        <v>0.73377716959667327</v>
      </c>
    </row>
    <row r="9" spans="1:4" x14ac:dyDescent="0.25">
      <c r="A9" t="s">
        <v>6</v>
      </c>
      <c r="B9" s="2">
        <v>1839359</v>
      </c>
      <c r="C9" s="3">
        <f t="shared" si="0"/>
        <v>3.0777229716849031E-2</v>
      </c>
      <c r="D9" s="4">
        <f t="shared" si="1"/>
        <v>0.76455439931352231</v>
      </c>
    </row>
    <row r="10" spans="1:4" x14ac:dyDescent="0.25">
      <c r="A10" t="s">
        <v>21</v>
      </c>
      <c r="B10" s="2">
        <v>1235127</v>
      </c>
      <c r="C10" s="3">
        <f t="shared" si="0"/>
        <v>2.0666866777221082E-2</v>
      </c>
      <c r="D10" s="4">
        <f t="shared" si="1"/>
        <v>0.78522126609074339</v>
      </c>
    </row>
    <row r="11" spans="1:4" x14ac:dyDescent="0.25">
      <c r="A11" t="s">
        <v>41</v>
      </c>
      <c r="B11" s="2">
        <v>1029229</v>
      </c>
      <c r="C11" s="3">
        <f t="shared" si="0"/>
        <v>1.7221661113595993E-2</v>
      </c>
      <c r="D11" s="4">
        <f t="shared" si="1"/>
        <v>0.80244292720433941</v>
      </c>
    </row>
    <row r="12" spans="1:4" x14ac:dyDescent="0.25">
      <c r="A12" t="s">
        <v>15</v>
      </c>
      <c r="B12" s="2">
        <v>1021754</v>
      </c>
      <c r="C12" s="3">
        <f t="shared" si="0"/>
        <v>1.7096585045175718E-2</v>
      </c>
      <c r="D12" s="4">
        <f t="shared" si="1"/>
        <v>0.81953951224951516</v>
      </c>
    </row>
    <row r="13" spans="1:4" x14ac:dyDescent="0.25">
      <c r="A13" t="s">
        <v>24</v>
      </c>
      <c r="B13" s="2">
        <v>995529</v>
      </c>
      <c r="C13" s="3">
        <f t="shared" si="0"/>
        <v>1.6657773019179506E-2</v>
      </c>
      <c r="D13" s="4">
        <f t="shared" si="1"/>
        <v>0.83619728526869463</v>
      </c>
    </row>
    <row r="14" spans="1:4" x14ac:dyDescent="0.25">
      <c r="A14" t="s">
        <v>10</v>
      </c>
      <c r="B14" s="2">
        <v>974763</v>
      </c>
      <c r="C14" s="3">
        <f t="shared" si="0"/>
        <v>1.6310304171445005E-2</v>
      </c>
      <c r="D14" s="4">
        <f t="shared" si="1"/>
        <v>0.8525075894401396</v>
      </c>
    </row>
    <row r="15" spans="1:4" x14ac:dyDescent="0.25">
      <c r="A15" t="s">
        <v>22</v>
      </c>
      <c r="B15" s="2">
        <v>970353</v>
      </c>
      <c r="C15" s="3">
        <f t="shared" si="0"/>
        <v>1.6236513474223144E-2</v>
      </c>
      <c r="D15" s="4">
        <f t="shared" si="1"/>
        <v>0.86874410291436277</v>
      </c>
    </row>
    <row r="16" spans="1:4" x14ac:dyDescent="0.25">
      <c r="A16" t="s">
        <v>39</v>
      </c>
      <c r="B16" s="2">
        <v>881145</v>
      </c>
      <c r="C16" s="3">
        <f t="shared" si="0"/>
        <v>1.4743833084706651E-2</v>
      </c>
      <c r="D16" s="4">
        <f t="shared" si="1"/>
        <v>0.88348793599906938</v>
      </c>
    </row>
    <row r="17" spans="1:4" x14ac:dyDescent="0.25">
      <c r="A17" t="s">
        <v>7</v>
      </c>
      <c r="B17" s="2">
        <v>846780</v>
      </c>
      <c r="C17" s="3">
        <f t="shared" si="0"/>
        <v>1.4168817821661472E-2</v>
      </c>
      <c r="D17" s="4">
        <f t="shared" si="1"/>
        <v>0.89765675382073085</v>
      </c>
    </row>
    <row r="18" spans="1:4" x14ac:dyDescent="0.25">
      <c r="A18" t="s">
        <v>20</v>
      </c>
      <c r="B18" s="2">
        <v>812810</v>
      </c>
      <c r="C18" s="3">
        <f t="shared" si="0"/>
        <v>1.3600411929455892E-2</v>
      </c>
      <c r="D18" s="4">
        <f t="shared" si="1"/>
        <v>0.91125716575018678</v>
      </c>
    </row>
    <row r="19" spans="1:4" x14ac:dyDescent="0.25">
      <c r="A19" t="s">
        <v>17</v>
      </c>
      <c r="B19" s="2">
        <v>628435</v>
      </c>
      <c r="C19" s="3">
        <f t="shared" si="0"/>
        <v>1.0515341679959172E-2</v>
      </c>
      <c r="D19" s="4">
        <f t="shared" si="1"/>
        <v>0.92177250743014594</v>
      </c>
    </row>
    <row r="20" spans="1:4" x14ac:dyDescent="0.25">
      <c r="A20" t="s">
        <v>14</v>
      </c>
      <c r="B20" s="2">
        <v>589810</v>
      </c>
      <c r="C20" s="3">
        <f t="shared" si="0"/>
        <v>9.8690456073527392E-3</v>
      </c>
      <c r="D20" s="4">
        <f t="shared" si="1"/>
        <v>0.93164155303749863</v>
      </c>
    </row>
    <row r="21" spans="1:4" x14ac:dyDescent="0.25">
      <c r="A21" t="s">
        <v>45</v>
      </c>
      <c r="B21" s="2">
        <v>556397</v>
      </c>
      <c r="C21" s="3">
        <f t="shared" si="0"/>
        <v>9.3099597646602167E-3</v>
      </c>
      <c r="D21" s="4">
        <f t="shared" si="1"/>
        <v>0.94095151280215883</v>
      </c>
    </row>
    <row r="22" spans="1:4" x14ac:dyDescent="0.25">
      <c r="A22" t="s">
        <v>11</v>
      </c>
      <c r="B22" s="2">
        <v>517381</v>
      </c>
      <c r="C22" s="3">
        <f t="shared" si="0"/>
        <v>8.6571212515518005E-3</v>
      </c>
      <c r="D22" s="4">
        <f t="shared" si="1"/>
        <v>0.94960863405371065</v>
      </c>
    </row>
    <row r="23" spans="1:4" x14ac:dyDescent="0.25">
      <c r="A23" t="s">
        <v>18</v>
      </c>
      <c r="B23" s="2">
        <v>472419</v>
      </c>
      <c r="C23" s="3">
        <f t="shared" si="0"/>
        <v>7.9047907915769048E-3</v>
      </c>
      <c r="D23" s="4">
        <f t="shared" si="1"/>
        <v>0.95751342484528756</v>
      </c>
    </row>
    <row r="24" spans="1:4" x14ac:dyDescent="0.25">
      <c r="A24" t="s">
        <v>19</v>
      </c>
      <c r="B24" s="2">
        <v>455918</v>
      </c>
      <c r="C24" s="3">
        <f t="shared" si="0"/>
        <v>7.6286864163256744E-3</v>
      </c>
      <c r="D24" s="4">
        <f t="shared" si="1"/>
        <v>0.9651421112616132</v>
      </c>
    </row>
    <row r="25" spans="1:4" x14ac:dyDescent="0.25">
      <c r="A25" t="s">
        <v>40</v>
      </c>
      <c r="B25" s="2">
        <v>450220</v>
      </c>
      <c r="C25" s="3">
        <f t="shared" si="0"/>
        <v>7.5333441503913981E-3</v>
      </c>
      <c r="D25" s="4">
        <f t="shared" si="1"/>
        <v>0.97267545541200462</v>
      </c>
    </row>
    <row r="26" spans="1:4" x14ac:dyDescent="0.25">
      <c r="A26" t="s">
        <v>42</v>
      </c>
      <c r="B26" s="2">
        <v>429079</v>
      </c>
      <c r="C26" s="3">
        <f t="shared" si="0"/>
        <v>7.1796005835053764E-3</v>
      </c>
      <c r="D26" s="4">
        <f t="shared" si="1"/>
        <v>0.97985505599551004</v>
      </c>
    </row>
    <row r="27" spans="1:4" x14ac:dyDescent="0.25">
      <c r="A27" t="s">
        <v>28</v>
      </c>
      <c r="B27" s="2">
        <v>403833</v>
      </c>
      <c r="C27" s="3">
        <f t="shared" si="0"/>
        <v>6.75716975764073E-3</v>
      </c>
      <c r="D27" s="4">
        <f t="shared" si="1"/>
        <v>0.98661222575315077</v>
      </c>
    </row>
    <row r="28" spans="1:4" x14ac:dyDescent="0.25">
      <c r="A28" t="s">
        <v>23</v>
      </c>
      <c r="B28" s="2">
        <v>372901</v>
      </c>
      <c r="C28" s="3">
        <f t="shared" si="0"/>
        <v>6.2395974568546543E-3</v>
      </c>
      <c r="D28" s="4">
        <f t="shared" si="1"/>
        <v>0.99285182321000542</v>
      </c>
    </row>
    <row r="29" spans="1:4" x14ac:dyDescent="0.25">
      <c r="A29" t="s">
        <v>35</v>
      </c>
      <c r="B29" s="2">
        <v>348443</v>
      </c>
      <c r="C29" s="3">
        <f t="shared" si="0"/>
        <v>5.8303519075003996E-3</v>
      </c>
      <c r="D29" s="4">
        <f t="shared" si="1"/>
        <v>0.99868217511750579</v>
      </c>
    </row>
    <row r="30" spans="1:4" x14ac:dyDescent="0.25">
      <c r="A30" t="s">
        <v>27</v>
      </c>
      <c r="B30" s="2">
        <v>308013</v>
      </c>
      <c r="C30" s="3">
        <f t="shared" si="0"/>
        <v>5.1538535200446574E-3</v>
      </c>
      <c r="D30" s="4">
        <f>+C30+D29</f>
        <v>1.0038360286375505</v>
      </c>
    </row>
    <row r="31" spans="1:4" x14ac:dyDescent="0.25">
      <c r="A31" t="s">
        <v>34</v>
      </c>
      <c r="B31" s="2">
        <v>294502</v>
      </c>
      <c r="C31" s="3">
        <f t="shared" si="0"/>
        <v>4.9277795721615371E-3</v>
      </c>
      <c r="D31" s="4">
        <f>+C31+D30</f>
        <v>1.0087638082097121</v>
      </c>
    </row>
    <row r="32" spans="1:4" x14ac:dyDescent="0.25">
      <c r="A32" t="s">
        <v>31</v>
      </c>
      <c r="B32" s="2">
        <v>253474</v>
      </c>
      <c r="C32" s="3">
        <f t="shared" si="0"/>
        <v>4.2412750992321738E-3</v>
      </c>
      <c r="D32" s="4">
        <f>+C32+D31</f>
        <v>1.0130050833089443</v>
      </c>
    </row>
    <row r="33" spans="1:4" x14ac:dyDescent="0.25">
      <c r="A33" t="s">
        <v>16</v>
      </c>
      <c r="B33" s="2">
        <v>239954</v>
      </c>
      <c r="C33" s="3">
        <f t="shared" si="0"/>
        <v>4.0150505580894176E-3</v>
      </c>
      <c r="D33" s="4">
        <f t="shared" si="1"/>
        <v>1.0170201338670337</v>
      </c>
    </row>
    <row r="34" spans="1:4" x14ac:dyDescent="0.25">
      <c r="A34" t="s">
        <v>43</v>
      </c>
      <c r="B34" s="2">
        <v>230300</v>
      </c>
      <c r="C34" s="3">
        <f t="shared" si="0"/>
        <v>3.8535141882527183E-3</v>
      </c>
      <c r="D34" s="4">
        <f t="shared" si="1"/>
        <v>1.0208736480552865</v>
      </c>
    </row>
    <row r="35" spans="1:4" x14ac:dyDescent="0.25">
      <c r="A35" t="s">
        <v>47</v>
      </c>
      <c r="B35" s="2">
        <v>222464</v>
      </c>
      <c r="C35" s="3">
        <f t="shared" si="0"/>
        <v>3.7223976568625827E-3</v>
      </c>
      <c r="D35" s="4">
        <f t="shared" si="1"/>
        <v>1.024596045712149</v>
      </c>
    </row>
    <row r="36" spans="1:4" x14ac:dyDescent="0.25">
      <c r="A36" t="s">
        <v>33</v>
      </c>
      <c r="B36" s="2">
        <v>214483</v>
      </c>
      <c r="C36" s="3">
        <f t="shared" si="0"/>
        <v>3.5888549007338593E-3</v>
      </c>
      <c r="D36" s="4">
        <f t="shared" si="1"/>
        <v>1.0281849006128829</v>
      </c>
    </row>
    <row r="37" spans="1:4" x14ac:dyDescent="0.25">
      <c r="A37" t="s">
        <v>29</v>
      </c>
      <c r="B37" s="2">
        <v>211485</v>
      </c>
      <c r="C37" s="3">
        <f t="shared" si="0"/>
        <v>3.5386906126905174E-3</v>
      </c>
      <c r="D37" s="4">
        <f t="shared" si="1"/>
        <v>1.0317235912255733</v>
      </c>
    </row>
    <row r="38" spans="1:4" x14ac:dyDescent="0.25">
      <c r="A38" t="s">
        <v>25</v>
      </c>
      <c r="B38" s="2">
        <v>191473</v>
      </c>
      <c r="C38" s="3">
        <f t="shared" si="0"/>
        <v>3.2038381335966685E-3</v>
      </c>
      <c r="D38" s="4">
        <f t="shared" si="1"/>
        <v>1.0349274293591699</v>
      </c>
    </row>
    <row r="39" spans="1:4" x14ac:dyDescent="0.25">
      <c r="A39" t="s">
        <v>32</v>
      </c>
      <c r="B39" s="2">
        <v>168341</v>
      </c>
      <c r="C39" s="3">
        <f t="shared" si="0"/>
        <v>2.8167799911621837E-3</v>
      </c>
      <c r="D39" s="4">
        <f t="shared" si="1"/>
        <v>1.0377442093503322</v>
      </c>
    </row>
    <row r="40" spans="1:4" x14ac:dyDescent="0.25">
      <c r="A40" t="s">
        <v>36</v>
      </c>
      <c r="B40" s="2">
        <v>161506</v>
      </c>
      <c r="C40" s="3">
        <f t="shared" si="0"/>
        <v>2.7024127767605018E-3</v>
      </c>
      <c r="D40" s="4">
        <f t="shared" si="1"/>
        <v>1.0404466221270927</v>
      </c>
    </row>
    <row r="41" spans="1:4" x14ac:dyDescent="0.25">
      <c r="A41" t="s">
        <v>53</v>
      </c>
      <c r="B41" s="2">
        <v>151356</v>
      </c>
      <c r="C41" s="3">
        <f t="shared" si="0"/>
        <v>2.532577045059394E-3</v>
      </c>
      <c r="D41" s="4">
        <f t="shared" si="1"/>
        <v>1.0429791991721522</v>
      </c>
    </row>
    <row r="42" spans="1:4" x14ac:dyDescent="0.25">
      <c r="A42" t="s">
        <v>37</v>
      </c>
      <c r="B42" s="2">
        <v>91975</v>
      </c>
      <c r="C42" s="3">
        <f t="shared" si="0"/>
        <v>1.5389794505625001E-3</v>
      </c>
      <c r="D42" s="4">
        <f t="shared" si="1"/>
        <v>1.0445181786227147</v>
      </c>
    </row>
    <row r="43" spans="1:4" x14ac:dyDescent="0.25">
      <c r="A43" t="s">
        <v>30</v>
      </c>
      <c r="B43" s="2">
        <v>87126</v>
      </c>
      <c r="C43" s="3">
        <f t="shared" si="0"/>
        <v>1.4578431487872617E-3</v>
      </c>
      <c r="D43" s="4">
        <f t="shared" si="1"/>
        <v>1.045976021771502</v>
      </c>
    </row>
    <row r="44" spans="1:4" x14ac:dyDescent="0.25">
      <c r="A44" t="s">
        <v>38</v>
      </c>
      <c r="B44" s="2">
        <v>79249</v>
      </c>
      <c r="C44" s="3">
        <f t="shared" si="0"/>
        <v>1.3260405814365596E-3</v>
      </c>
      <c r="D44" s="4">
        <f t="shared" si="1"/>
        <v>1.0473020623529385</v>
      </c>
    </row>
    <row r="45" spans="1:4" x14ac:dyDescent="0.25">
      <c r="A45" t="s">
        <v>52</v>
      </c>
      <c r="B45" s="2">
        <v>57895</v>
      </c>
      <c r="C45" s="3">
        <f t="shared" si="0"/>
        <v>9.687329740724756E-4</v>
      </c>
      <c r="D45" s="4">
        <f t="shared" si="1"/>
        <v>1.048270795327011</v>
      </c>
    </row>
    <row r="46" spans="1:4" x14ac:dyDescent="0.25">
      <c r="A46" t="s">
        <v>55</v>
      </c>
      <c r="B46" s="2">
        <v>53069</v>
      </c>
      <c r="C46" s="3">
        <f t="shared" si="0"/>
        <v>8.8798152173853024E-4</v>
      </c>
      <c r="D46" s="4">
        <f t="shared" si="1"/>
        <v>1.0491587768487496</v>
      </c>
    </row>
    <row r="47" spans="1:4" x14ac:dyDescent="0.25">
      <c r="A47" t="s">
        <v>46</v>
      </c>
      <c r="B47" s="2">
        <v>52648</v>
      </c>
      <c r="C47" s="3">
        <f t="shared" si="0"/>
        <v>8.8093710370442519E-4</v>
      </c>
      <c r="D47" s="4">
        <f t="shared" si="1"/>
        <v>1.050039713952454</v>
      </c>
    </row>
    <row r="48" spans="1:4" x14ac:dyDescent="0.25">
      <c r="A48" t="s">
        <v>54</v>
      </c>
      <c r="B48" s="2">
        <v>41605</v>
      </c>
      <c r="C48" s="3">
        <f t="shared" si="0"/>
        <v>6.9615917413050083E-4</v>
      </c>
      <c r="D48" s="4">
        <f t="shared" si="1"/>
        <v>1.0507358731265846</v>
      </c>
    </row>
    <row r="49" spans="1:4" x14ac:dyDescent="0.25">
      <c r="A49" t="s">
        <v>44</v>
      </c>
      <c r="B49" s="2">
        <v>33983</v>
      </c>
      <c r="C49" s="3">
        <f t="shared" si="0"/>
        <v>5.6862341580283171E-4</v>
      </c>
      <c r="D49" s="4">
        <f t="shared" si="1"/>
        <v>1.0513044965423874</v>
      </c>
    </row>
    <row r="50" spans="1:4" x14ac:dyDescent="0.25">
      <c r="A50" t="s">
        <v>48</v>
      </c>
      <c r="B50" s="2">
        <v>27444</v>
      </c>
      <c r="C50" s="3">
        <f t="shared" si="0"/>
        <v>4.5920904638474861E-4</v>
      </c>
      <c r="D50" s="4">
        <f t="shared" si="1"/>
        <v>1.0517637055887723</v>
      </c>
    </row>
    <row r="51" spans="1:4" x14ac:dyDescent="0.25">
      <c r="A51" t="s">
        <v>50</v>
      </c>
      <c r="B51" s="2">
        <v>25569</v>
      </c>
      <c r="C51" s="3">
        <f t="shared" si="0"/>
        <v>4.2783545062715484E-4</v>
      </c>
      <c r="D51" s="4">
        <f t="shared" si="1"/>
        <v>1.0521915410393994</v>
      </c>
    </row>
    <row r="52" spans="1:4" x14ac:dyDescent="0.25">
      <c r="A52" t="s">
        <v>49</v>
      </c>
      <c r="B52" s="2">
        <v>22411</v>
      </c>
      <c r="C52" s="3">
        <f t="shared" si="0"/>
        <v>3.7499394907916487E-4</v>
      </c>
      <c r="D52" s="4">
        <f t="shared" si="1"/>
        <v>1.0525665349884785</v>
      </c>
    </row>
    <row r="53" spans="1:4" x14ac:dyDescent="0.25">
      <c r="A53" t="s">
        <v>51</v>
      </c>
      <c r="B53" s="2">
        <v>12450</v>
      </c>
      <c r="C53" s="3">
        <f t="shared" si="0"/>
        <v>2.083206758304227E-4</v>
      </c>
      <c r="D53" s="4">
        <f t="shared" si="1"/>
        <v>1.0527748556643088</v>
      </c>
    </row>
    <row r="54" spans="1:4" x14ac:dyDescent="0.25">
      <c r="A54" t="s">
        <v>60</v>
      </c>
      <c r="B54" s="2">
        <v>59763631</v>
      </c>
      <c r="C54" s="3">
        <f t="shared" si="0"/>
        <v>1</v>
      </c>
      <c r="D54" s="4">
        <f t="shared" si="1"/>
        <v>2.0527748556643086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F4DF-1A9C-47E4-A37A-9FA27A749B0A}">
  <dimension ref="A1:J40"/>
  <sheetViews>
    <sheetView topLeftCell="A7" workbookViewId="0">
      <selection activeCell="J15" sqref="J15"/>
    </sheetView>
  </sheetViews>
  <sheetFormatPr baseColWidth="10" defaultRowHeight="15" x14ac:dyDescent="0.25"/>
  <cols>
    <col min="1" max="1" width="70.7109375" customWidth="1"/>
  </cols>
  <sheetData>
    <row r="1" spans="1:10" ht="21.75" x14ac:dyDescent="0.25">
      <c r="A1" s="65" t="s">
        <v>85</v>
      </c>
      <c r="B1" s="65"/>
      <c r="C1" s="65"/>
      <c r="D1" s="65"/>
      <c r="E1" s="65"/>
      <c r="F1" s="65"/>
      <c r="G1" s="65"/>
      <c r="H1" s="65"/>
      <c r="I1" s="65"/>
      <c r="J1" s="65"/>
    </row>
    <row r="2" spans="1:10" x14ac:dyDescent="0.25">
      <c r="A2" s="9"/>
    </row>
    <row r="3" spans="1:10" x14ac:dyDescent="0.25">
      <c r="A3" s="81" t="s">
        <v>86</v>
      </c>
      <c r="B3" s="82"/>
      <c r="C3" s="82"/>
      <c r="D3" s="82"/>
      <c r="E3" s="82"/>
      <c r="F3" s="82"/>
      <c r="G3" s="82"/>
      <c r="H3" s="82"/>
      <c r="I3" s="82"/>
      <c r="J3" s="82"/>
    </row>
    <row r="4" spans="1:10" ht="15.75" thickBot="1" x14ac:dyDescent="0.3">
      <c r="A4" s="83" t="s">
        <v>87</v>
      </c>
      <c r="B4" s="84"/>
      <c r="C4" s="84"/>
      <c r="D4" s="84"/>
      <c r="E4" s="84"/>
      <c r="F4" s="84"/>
      <c r="G4" s="84"/>
      <c r="H4" s="84"/>
      <c r="I4" s="84"/>
      <c r="J4" s="84"/>
    </row>
    <row r="5" spans="1:10" ht="20.25" customHeight="1" thickBot="1" x14ac:dyDescent="0.3">
      <c r="A5" s="85" t="s">
        <v>88</v>
      </c>
      <c r="B5" s="88" t="s">
        <v>89</v>
      </c>
      <c r="C5" s="89"/>
      <c r="D5" s="90"/>
      <c r="E5" s="91" t="s">
        <v>90</v>
      </c>
      <c r="F5" s="92"/>
      <c r="G5" s="92"/>
      <c r="H5" s="92"/>
      <c r="I5" s="92"/>
      <c r="J5" s="93"/>
    </row>
    <row r="6" spans="1:10" x14ac:dyDescent="0.25">
      <c r="A6" s="86"/>
      <c r="B6" s="10" t="s">
        <v>91</v>
      </c>
      <c r="C6" s="10" t="s">
        <v>92</v>
      </c>
      <c r="D6" s="10" t="s">
        <v>91</v>
      </c>
      <c r="E6" s="10" t="s">
        <v>91</v>
      </c>
      <c r="F6" s="10" t="s">
        <v>93</v>
      </c>
      <c r="G6" s="10" t="s">
        <v>94</v>
      </c>
      <c r="H6" s="10" t="s">
        <v>95</v>
      </c>
      <c r="I6" s="10" t="s">
        <v>92</v>
      </c>
      <c r="J6" s="10" t="s">
        <v>91</v>
      </c>
    </row>
    <row r="7" spans="1:10" ht="15.75" thickBot="1" x14ac:dyDescent="0.3">
      <c r="A7" s="87"/>
      <c r="B7" s="11">
        <v>2019</v>
      </c>
      <c r="C7" s="11">
        <v>2020</v>
      </c>
      <c r="D7" s="11">
        <v>2020</v>
      </c>
      <c r="E7" s="11">
        <v>2019</v>
      </c>
      <c r="F7" s="11">
        <v>2019</v>
      </c>
      <c r="G7" s="11">
        <v>2020</v>
      </c>
      <c r="H7" s="11">
        <v>2020</v>
      </c>
      <c r="I7" s="11">
        <v>2020</v>
      </c>
      <c r="J7" s="11">
        <v>2020</v>
      </c>
    </row>
    <row r="8" spans="1:10" ht="15.75" thickBot="1" x14ac:dyDescent="0.3">
      <c r="A8" s="12" t="s">
        <v>96</v>
      </c>
      <c r="B8" s="69"/>
      <c r="C8" s="70"/>
      <c r="D8" s="70"/>
      <c r="E8" s="70"/>
      <c r="F8" s="70"/>
      <c r="G8" s="70"/>
      <c r="H8" s="70"/>
      <c r="I8" s="70"/>
      <c r="J8" s="71"/>
    </row>
    <row r="9" spans="1:10" ht="15.75" thickBot="1" x14ac:dyDescent="0.3">
      <c r="A9" s="13" t="s">
        <v>97</v>
      </c>
      <c r="B9" s="14">
        <v>43289</v>
      </c>
      <c r="C9" s="14">
        <v>43895</v>
      </c>
      <c r="D9" s="14">
        <v>43975</v>
      </c>
      <c r="E9" s="14">
        <v>43289</v>
      </c>
      <c r="F9" s="14">
        <v>43986</v>
      </c>
      <c r="G9" s="14">
        <v>43742</v>
      </c>
      <c r="H9" s="14">
        <v>43820</v>
      </c>
      <c r="I9" s="14">
        <v>43895</v>
      </c>
      <c r="J9" s="14">
        <v>43975</v>
      </c>
    </row>
    <row r="10" spans="1:10" ht="15.75" thickBot="1" x14ac:dyDescent="0.3">
      <c r="A10" s="15" t="s">
        <v>98</v>
      </c>
      <c r="B10" s="16">
        <v>28474</v>
      </c>
      <c r="C10" s="16">
        <v>29372</v>
      </c>
      <c r="D10" s="16">
        <v>27752</v>
      </c>
      <c r="E10" s="16">
        <v>28561</v>
      </c>
      <c r="F10" s="16">
        <v>29517</v>
      </c>
      <c r="G10" s="16">
        <v>29672</v>
      </c>
      <c r="H10" s="16">
        <v>29852</v>
      </c>
      <c r="I10" s="16">
        <v>29443</v>
      </c>
      <c r="J10" s="16">
        <v>27841</v>
      </c>
    </row>
    <row r="11" spans="1:10" ht="15.75" thickBot="1" x14ac:dyDescent="0.3">
      <c r="A11" s="17" t="s">
        <v>99</v>
      </c>
      <c r="B11" s="18">
        <v>65.8</v>
      </c>
      <c r="C11" s="18">
        <v>66.900000000000006</v>
      </c>
      <c r="D11" s="18">
        <v>63.1</v>
      </c>
      <c r="E11" s="18">
        <v>66</v>
      </c>
      <c r="F11" s="18">
        <v>67.099999999999994</v>
      </c>
      <c r="G11" s="18">
        <v>67.8</v>
      </c>
      <c r="H11" s="18">
        <v>68.099999999999994</v>
      </c>
      <c r="I11" s="18">
        <v>67.099999999999994</v>
      </c>
      <c r="J11" s="18">
        <v>63.3</v>
      </c>
    </row>
    <row r="12" spans="1:10" ht="15.75" thickBot="1" x14ac:dyDescent="0.3">
      <c r="A12" s="19" t="s">
        <v>100</v>
      </c>
      <c r="B12" s="16">
        <v>27415</v>
      </c>
      <c r="C12" s="16">
        <v>27531</v>
      </c>
      <c r="D12" s="16">
        <v>22625</v>
      </c>
      <c r="E12" s="16">
        <v>27364</v>
      </c>
      <c r="F12" s="16">
        <v>28286</v>
      </c>
      <c r="G12" s="16">
        <v>28397</v>
      </c>
      <c r="H12" s="16">
        <v>28531</v>
      </c>
      <c r="I12" s="16">
        <v>27672</v>
      </c>
      <c r="J12" s="16">
        <v>22579</v>
      </c>
    </row>
    <row r="13" spans="1:10" ht="15.75" thickBot="1" x14ac:dyDescent="0.3">
      <c r="A13" s="20" t="s">
        <v>101</v>
      </c>
      <c r="B13" s="18">
        <v>63.3</v>
      </c>
      <c r="C13" s="18">
        <v>62.7</v>
      </c>
      <c r="D13" s="18">
        <v>51.5</v>
      </c>
      <c r="E13" s="18">
        <v>63.2</v>
      </c>
      <c r="F13" s="18">
        <v>64.3</v>
      </c>
      <c r="G13" s="18">
        <v>64.900000000000006</v>
      </c>
      <c r="H13" s="18">
        <v>65.099999999999994</v>
      </c>
      <c r="I13" s="18">
        <v>63</v>
      </c>
      <c r="J13" s="18">
        <v>51.3</v>
      </c>
    </row>
    <row r="14" spans="1:10" ht="15.75" thickBot="1" x14ac:dyDescent="0.3">
      <c r="A14" s="19" t="s">
        <v>102</v>
      </c>
      <c r="B14" s="16">
        <v>1059</v>
      </c>
      <c r="C14" s="16">
        <v>1841</v>
      </c>
      <c r="D14" s="16">
        <v>5126</v>
      </c>
      <c r="E14" s="16">
        <v>1198</v>
      </c>
      <c r="F14" s="16">
        <v>1231</v>
      </c>
      <c r="G14" s="16">
        <v>1275</v>
      </c>
      <c r="H14" s="16">
        <v>1322</v>
      </c>
      <c r="I14" s="16">
        <v>1771</v>
      </c>
      <c r="J14" s="16">
        <v>5263</v>
      </c>
    </row>
    <row r="15" spans="1:10" ht="15.75" thickBot="1" x14ac:dyDescent="0.3">
      <c r="A15" s="20" t="s">
        <v>103</v>
      </c>
      <c r="B15" s="18">
        <v>3.7</v>
      </c>
      <c r="C15" s="18">
        <v>6.3</v>
      </c>
      <c r="D15" s="18">
        <v>18.5</v>
      </c>
      <c r="E15" s="18">
        <v>4.2</v>
      </c>
      <c r="F15" s="18">
        <v>4.2</v>
      </c>
      <c r="G15" s="18">
        <v>4.3</v>
      </c>
      <c r="H15" s="18">
        <v>4.4000000000000004</v>
      </c>
      <c r="I15" s="18">
        <v>6</v>
      </c>
      <c r="J15" s="18">
        <v>18.899999999999999</v>
      </c>
    </row>
    <row r="16" spans="1:10" ht="15.75" thickBot="1" x14ac:dyDescent="0.3">
      <c r="A16" s="15" t="s">
        <v>104</v>
      </c>
      <c r="B16" s="16">
        <v>14814</v>
      </c>
      <c r="C16" s="16">
        <v>14523</v>
      </c>
      <c r="D16" s="16">
        <v>16223</v>
      </c>
      <c r="E16" s="16">
        <v>14727</v>
      </c>
      <c r="F16" s="16">
        <v>14468</v>
      </c>
      <c r="G16" s="16">
        <v>14070</v>
      </c>
      <c r="H16" s="16">
        <v>13968</v>
      </c>
      <c r="I16" s="16">
        <v>14452</v>
      </c>
      <c r="J16" s="16">
        <v>16133</v>
      </c>
    </row>
    <row r="17" spans="1:10" ht="15.75" thickBot="1" x14ac:dyDescent="0.3">
      <c r="A17" s="13" t="s">
        <v>105</v>
      </c>
      <c r="B17" s="66"/>
      <c r="C17" s="67"/>
      <c r="D17" s="67"/>
      <c r="E17" s="67"/>
      <c r="F17" s="67"/>
      <c r="G17" s="67"/>
      <c r="H17" s="67"/>
      <c r="I17" s="67"/>
      <c r="J17" s="68"/>
    </row>
    <row r="18" spans="1:10" ht="15.75" thickBot="1" x14ac:dyDescent="0.3">
      <c r="A18" s="15" t="s">
        <v>98</v>
      </c>
      <c r="B18" s="16">
        <v>15595</v>
      </c>
      <c r="C18" s="16">
        <v>15836</v>
      </c>
      <c r="D18" s="16">
        <v>15319</v>
      </c>
      <c r="E18" s="16">
        <v>15615</v>
      </c>
      <c r="F18" s="16">
        <v>15875</v>
      </c>
      <c r="G18" s="16">
        <v>16114</v>
      </c>
      <c r="H18" s="16">
        <v>16035</v>
      </c>
      <c r="I18" s="16">
        <v>15844</v>
      </c>
      <c r="J18" s="16">
        <v>15337</v>
      </c>
    </row>
    <row r="19" spans="1:10" ht="15.75" thickBot="1" x14ac:dyDescent="0.3">
      <c r="A19" s="17" t="s">
        <v>99</v>
      </c>
      <c r="B19" s="18">
        <v>79.8</v>
      </c>
      <c r="C19" s="18">
        <v>79.900000000000006</v>
      </c>
      <c r="D19" s="18">
        <v>77.2</v>
      </c>
      <c r="E19" s="18">
        <v>79.900000000000006</v>
      </c>
      <c r="F19" s="18">
        <v>79.900000000000006</v>
      </c>
      <c r="G19" s="18">
        <v>81.599999999999994</v>
      </c>
      <c r="H19" s="18">
        <v>81.099999999999994</v>
      </c>
      <c r="I19" s="18">
        <v>80</v>
      </c>
      <c r="J19" s="18">
        <v>77.2</v>
      </c>
    </row>
    <row r="20" spans="1:10" ht="15.75" thickBot="1" x14ac:dyDescent="0.3">
      <c r="A20" s="19" t="s">
        <v>100</v>
      </c>
      <c r="B20" s="16">
        <v>15074</v>
      </c>
      <c r="C20" s="16">
        <v>14943</v>
      </c>
      <c r="D20" s="16">
        <v>12817</v>
      </c>
      <c r="E20" s="16">
        <v>15034</v>
      </c>
      <c r="F20" s="16">
        <v>15393</v>
      </c>
      <c r="G20" s="16">
        <v>15571</v>
      </c>
      <c r="H20" s="16">
        <v>15519</v>
      </c>
      <c r="I20" s="16">
        <v>15037</v>
      </c>
      <c r="J20" s="16">
        <v>12776</v>
      </c>
    </row>
    <row r="21" spans="1:10" ht="15.75" thickBot="1" x14ac:dyDescent="0.3">
      <c r="A21" s="20" t="s">
        <v>101</v>
      </c>
      <c r="B21" s="18">
        <v>77.2</v>
      </c>
      <c r="C21" s="18">
        <v>75.400000000000006</v>
      </c>
      <c r="D21" s="18">
        <v>64.599999999999994</v>
      </c>
      <c r="E21" s="18">
        <v>76.900000000000006</v>
      </c>
      <c r="F21" s="18">
        <v>77.5</v>
      </c>
      <c r="G21" s="18">
        <v>78.900000000000006</v>
      </c>
      <c r="H21" s="18">
        <v>78.5</v>
      </c>
      <c r="I21" s="18">
        <v>75.900000000000006</v>
      </c>
      <c r="J21" s="18">
        <v>64.3</v>
      </c>
    </row>
    <row r="22" spans="1:10" ht="15.75" thickBot="1" x14ac:dyDescent="0.3">
      <c r="A22" s="19" t="s">
        <v>102</v>
      </c>
      <c r="B22" s="21">
        <v>521</v>
      </c>
      <c r="C22" s="21">
        <v>893</v>
      </c>
      <c r="D22" s="16">
        <v>2502</v>
      </c>
      <c r="E22" s="21">
        <v>581</v>
      </c>
      <c r="F22" s="21">
        <v>483</v>
      </c>
      <c r="G22" s="21">
        <v>543</v>
      </c>
      <c r="H22" s="21">
        <v>516</v>
      </c>
      <c r="I22" s="21">
        <v>807</v>
      </c>
      <c r="J22" s="16">
        <v>2561</v>
      </c>
    </row>
    <row r="23" spans="1:10" ht="15.75" thickBot="1" x14ac:dyDescent="0.3">
      <c r="A23" s="20" t="s">
        <v>103</v>
      </c>
      <c r="B23" s="18">
        <v>3.3</v>
      </c>
      <c r="C23" s="18">
        <v>5.6</v>
      </c>
      <c r="D23" s="18">
        <v>16.3</v>
      </c>
      <c r="E23" s="18">
        <v>3.7</v>
      </c>
      <c r="F23" s="18">
        <v>3</v>
      </c>
      <c r="G23" s="18">
        <v>3.4</v>
      </c>
      <c r="H23" s="18">
        <v>3.2</v>
      </c>
      <c r="I23" s="18">
        <v>5.0999999999999996</v>
      </c>
      <c r="J23" s="18">
        <v>16.7</v>
      </c>
    </row>
    <row r="24" spans="1:10" ht="15.75" thickBot="1" x14ac:dyDescent="0.3">
      <c r="A24" s="12" t="s">
        <v>106</v>
      </c>
      <c r="B24" s="69"/>
      <c r="C24" s="70"/>
      <c r="D24" s="70"/>
      <c r="E24" s="70"/>
      <c r="F24" s="70"/>
      <c r="G24" s="70"/>
      <c r="H24" s="70"/>
      <c r="I24" s="70"/>
      <c r="J24" s="71"/>
    </row>
    <row r="25" spans="1:10" ht="15.75" thickBot="1" x14ac:dyDescent="0.3">
      <c r="A25" s="22" t="s">
        <v>98</v>
      </c>
      <c r="B25" s="14">
        <v>11776</v>
      </c>
      <c r="C25" s="14">
        <v>12208</v>
      </c>
      <c r="D25" s="14">
        <v>11341</v>
      </c>
      <c r="E25" s="14">
        <v>11770</v>
      </c>
      <c r="F25" s="14">
        <v>12293</v>
      </c>
      <c r="G25" s="14">
        <v>12242</v>
      </c>
      <c r="H25" s="14">
        <v>12441</v>
      </c>
      <c r="I25" s="14">
        <v>12245</v>
      </c>
      <c r="J25" s="14">
        <v>11348</v>
      </c>
    </row>
    <row r="26" spans="1:10" ht="15.75" thickBot="1" x14ac:dyDescent="0.3">
      <c r="A26" s="19" t="s">
        <v>99</v>
      </c>
      <c r="B26" s="21">
        <v>59.6</v>
      </c>
      <c r="C26" s="21">
        <v>60.8</v>
      </c>
      <c r="D26" s="21">
        <v>56.4</v>
      </c>
      <c r="E26" s="21">
        <v>59.5</v>
      </c>
      <c r="F26" s="21">
        <v>61.1</v>
      </c>
      <c r="G26" s="21">
        <v>61.2</v>
      </c>
      <c r="H26" s="21">
        <v>62.1</v>
      </c>
      <c r="I26" s="21">
        <v>61</v>
      </c>
      <c r="J26" s="21">
        <v>56.4</v>
      </c>
    </row>
    <row r="27" spans="1:10" ht="15.75" thickBot="1" x14ac:dyDescent="0.3">
      <c r="A27" s="17" t="s">
        <v>100</v>
      </c>
      <c r="B27" s="14">
        <v>11381</v>
      </c>
      <c r="C27" s="14">
        <v>11462</v>
      </c>
      <c r="D27" s="14">
        <v>9090</v>
      </c>
      <c r="E27" s="14">
        <v>11337</v>
      </c>
      <c r="F27" s="14">
        <v>11736</v>
      </c>
      <c r="G27" s="14">
        <v>11701</v>
      </c>
      <c r="H27" s="14">
        <v>11834</v>
      </c>
      <c r="I27" s="14">
        <v>11507</v>
      </c>
      <c r="J27" s="14">
        <v>9060</v>
      </c>
    </row>
    <row r="28" spans="1:10" ht="15.75" thickBot="1" x14ac:dyDescent="0.3">
      <c r="A28" s="23" t="s">
        <v>101</v>
      </c>
      <c r="B28" s="21">
        <v>57.6</v>
      </c>
      <c r="C28" s="21">
        <v>57.1</v>
      </c>
      <c r="D28" s="21">
        <v>45.2</v>
      </c>
      <c r="E28" s="21">
        <v>57.3</v>
      </c>
      <c r="F28" s="21">
        <v>58.4</v>
      </c>
      <c r="G28" s="21">
        <v>58.5</v>
      </c>
      <c r="H28" s="21">
        <v>59.1</v>
      </c>
      <c r="I28" s="21">
        <v>57.3</v>
      </c>
      <c r="J28" s="21">
        <v>45</v>
      </c>
    </row>
    <row r="29" spans="1:10" ht="15.75" thickBot="1" x14ac:dyDescent="0.3">
      <c r="A29" s="17" t="s">
        <v>102</v>
      </c>
      <c r="B29" s="18">
        <v>395</v>
      </c>
      <c r="C29" s="18">
        <v>746</v>
      </c>
      <c r="D29" s="14">
        <v>2251</v>
      </c>
      <c r="E29" s="18">
        <v>433</v>
      </c>
      <c r="F29" s="18">
        <v>558</v>
      </c>
      <c r="G29" s="18">
        <v>541</v>
      </c>
      <c r="H29" s="18">
        <v>607</v>
      </c>
      <c r="I29" s="18">
        <v>738</v>
      </c>
      <c r="J29" s="14">
        <v>2288</v>
      </c>
    </row>
    <row r="30" spans="1:10" ht="15.75" thickBot="1" x14ac:dyDescent="0.3">
      <c r="A30" s="23" t="s">
        <v>103</v>
      </c>
      <c r="B30" s="21">
        <v>3.4</v>
      </c>
      <c r="C30" s="21">
        <v>6.1</v>
      </c>
      <c r="D30" s="21">
        <v>19.8</v>
      </c>
      <c r="E30" s="21">
        <v>3.7</v>
      </c>
      <c r="F30" s="21">
        <v>4.5</v>
      </c>
      <c r="G30" s="21">
        <v>4.4000000000000004</v>
      </c>
      <c r="H30" s="21">
        <v>4.9000000000000004</v>
      </c>
      <c r="I30" s="21">
        <v>6</v>
      </c>
      <c r="J30" s="21">
        <v>20.2</v>
      </c>
    </row>
    <row r="31" spans="1:10" ht="15.75" thickBot="1" x14ac:dyDescent="0.3">
      <c r="A31" s="13" t="s">
        <v>107</v>
      </c>
      <c r="B31" s="66"/>
      <c r="C31" s="67"/>
      <c r="D31" s="67"/>
      <c r="E31" s="67"/>
      <c r="F31" s="67"/>
      <c r="G31" s="67"/>
      <c r="H31" s="67"/>
      <c r="I31" s="67"/>
      <c r="J31" s="68"/>
    </row>
    <row r="32" spans="1:10" ht="15.75" thickBot="1" x14ac:dyDescent="0.3">
      <c r="A32" s="15" t="s">
        <v>98</v>
      </c>
      <c r="B32" s="16">
        <v>1103</v>
      </c>
      <c r="C32" s="16">
        <v>1328</v>
      </c>
      <c r="D32" s="16">
        <v>1092</v>
      </c>
      <c r="E32" s="16">
        <v>1177</v>
      </c>
      <c r="F32" s="16">
        <v>1349</v>
      </c>
      <c r="G32" s="16">
        <v>1316</v>
      </c>
      <c r="H32" s="16">
        <v>1377</v>
      </c>
      <c r="I32" s="16">
        <v>1354</v>
      </c>
      <c r="J32" s="16">
        <v>1157</v>
      </c>
    </row>
    <row r="33" spans="1:10" ht="15.75" thickBot="1" x14ac:dyDescent="0.3">
      <c r="A33" s="17" t="s">
        <v>99</v>
      </c>
      <c r="B33" s="18">
        <v>27.7</v>
      </c>
      <c r="C33" s="18">
        <v>33.200000000000003</v>
      </c>
      <c r="D33" s="18">
        <v>27.3</v>
      </c>
      <c r="E33" s="18">
        <v>29.6</v>
      </c>
      <c r="F33" s="18">
        <v>33.6</v>
      </c>
      <c r="G33" s="18">
        <v>32.9</v>
      </c>
      <c r="H33" s="18">
        <v>34.4</v>
      </c>
      <c r="I33" s="18">
        <v>33.799999999999997</v>
      </c>
      <c r="J33" s="18">
        <v>28.9</v>
      </c>
    </row>
    <row r="34" spans="1:10" ht="15.75" thickBot="1" x14ac:dyDescent="0.3">
      <c r="A34" s="19" t="s">
        <v>100</v>
      </c>
      <c r="B34" s="21">
        <v>961</v>
      </c>
      <c r="C34" s="16">
        <v>1126</v>
      </c>
      <c r="D34" s="21">
        <v>719</v>
      </c>
      <c r="E34" s="21">
        <v>992</v>
      </c>
      <c r="F34" s="16">
        <v>1157</v>
      </c>
      <c r="G34" s="16">
        <v>1125</v>
      </c>
      <c r="H34" s="16">
        <v>1177</v>
      </c>
      <c r="I34" s="16">
        <v>1128</v>
      </c>
      <c r="J34" s="21">
        <v>743</v>
      </c>
    </row>
    <row r="35" spans="1:10" ht="15.75" thickBot="1" x14ac:dyDescent="0.3">
      <c r="A35" s="20" t="s">
        <v>101</v>
      </c>
      <c r="B35" s="18">
        <v>24.2</v>
      </c>
      <c r="C35" s="18">
        <v>28.1</v>
      </c>
      <c r="D35" s="18">
        <v>18</v>
      </c>
      <c r="E35" s="18">
        <v>25</v>
      </c>
      <c r="F35" s="18">
        <v>28.8</v>
      </c>
      <c r="G35" s="18">
        <v>28.1</v>
      </c>
      <c r="H35" s="18">
        <v>29.4</v>
      </c>
      <c r="I35" s="18">
        <v>28.2</v>
      </c>
      <c r="J35" s="18">
        <v>18.600000000000001</v>
      </c>
    </row>
    <row r="36" spans="1:10" ht="15.75" thickBot="1" x14ac:dyDescent="0.3">
      <c r="A36" s="19" t="s">
        <v>102</v>
      </c>
      <c r="B36" s="21">
        <v>142</v>
      </c>
      <c r="C36" s="21">
        <v>202</v>
      </c>
      <c r="D36" s="21">
        <v>373</v>
      </c>
      <c r="E36" s="21">
        <v>184</v>
      </c>
      <c r="F36" s="21">
        <v>191</v>
      </c>
      <c r="G36" s="21">
        <v>191</v>
      </c>
      <c r="H36" s="21">
        <v>199</v>
      </c>
      <c r="I36" s="21">
        <v>225</v>
      </c>
      <c r="J36" s="21">
        <v>414</v>
      </c>
    </row>
    <row r="37" spans="1:10" ht="15.75" thickBot="1" x14ac:dyDescent="0.3">
      <c r="A37" s="20" t="s">
        <v>103</v>
      </c>
      <c r="B37" s="18">
        <v>12.9</v>
      </c>
      <c r="C37" s="18">
        <v>15.2</v>
      </c>
      <c r="D37" s="18">
        <v>34.200000000000003</v>
      </c>
      <c r="E37" s="18">
        <v>15.7</v>
      </c>
      <c r="F37" s="18">
        <v>14.2</v>
      </c>
      <c r="G37" s="18">
        <v>14.5</v>
      </c>
      <c r="H37" s="18">
        <v>14.5</v>
      </c>
      <c r="I37" s="18">
        <v>16.7</v>
      </c>
      <c r="J37" s="18">
        <v>35.799999999999997</v>
      </c>
    </row>
    <row r="38" spans="1:10" x14ac:dyDescent="0.25">
      <c r="A38" s="72" t="s">
        <v>108</v>
      </c>
      <c r="B38" s="73"/>
      <c r="C38" s="73"/>
      <c r="D38" s="73"/>
      <c r="E38" s="73"/>
      <c r="F38" s="73"/>
      <c r="G38" s="73"/>
      <c r="H38" s="73"/>
      <c r="I38" s="73"/>
      <c r="J38" s="74"/>
    </row>
    <row r="39" spans="1:10" ht="25.5" customHeight="1" thickBot="1" x14ac:dyDescent="0.3">
      <c r="A39" s="75" t="s">
        <v>109</v>
      </c>
      <c r="B39" s="76"/>
      <c r="C39" s="76"/>
      <c r="D39" s="76"/>
      <c r="E39" s="76"/>
      <c r="F39" s="76"/>
      <c r="G39" s="76"/>
      <c r="H39" s="76"/>
      <c r="I39" s="76"/>
      <c r="J39" s="77"/>
    </row>
    <row r="40" spans="1:10" ht="25.5" customHeight="1" thickBot="1" x14ac:dyDescent="0.3">
      <c r="A40" s="78" t="s">
        <v>110</v>
      </c>
      <c r="B40" s="79"/>
      <c r="C40" s="79"/>
      <c r="D40" s="79"/>
      <c r="E40" s="79"/>
      <c r="F40" s="79"/>
      <c r="G40" s="79"/>
      <c r="H40" s="79"/>
      <c r="I40" s="79"/>
      <c r="J40" s="80"/>
    </row>
  </sheetData>
  <mergeCells count="13">
    <mergeCell ref="A39:J39"/>
    <mergeCell ref="A40:J40"/>
    <mergeCell ref="A3:J3"/>
    <mergeCell ref="A4:J4"/>
    <mergeCell ref="A5:A7"/>
    <mergeCell ref="B5:D5"/>
    <mergeCell ref="E5:J5"/>
    <mergeCell ref="B8:J8"/>
    <mergeCell ref="A1:J1"/>
    <mergeCell ref="B17:J17"/>
    <mergeCell ref="B24:J24"/>
    <mergeCell ref="B31:J31"/>
    <mergeCell ref="A38:J38"/>
  </mergeCells>
  <hyperlinks>
    <hyperlink ref="E5" r:id="rId1" location="cps_empsit_a03.f.1" tooltip="Click to jump to footnotes at bottom of the table" display="https://www.bls.gov/news.release/empsit.t03.htm - cps_empsit_a03.f.1" xr:uid="{AB08A2B3-AB2D-4E03-9D26-BD1AF2AA61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377A-555E-4974-B36C-FDDD943A9A0D}">
  <dimension ref="B1:Q46"/>
  <sheetViews>
    <sheetView topLeftCell="A29" workbookViewId="0">
      <selection activeCell="F46" sqref="F46"/>
    </sheetView>
  </sheetViews>
  <sheetFormatPr baseColWidth="10" defaultRowHeight="15" x14ac:dyDescent="0.25"/>
  <sheetData>
    <row r="1" spans="2:14" x14ac:dyDescent="0.25">
      <c r="I1" s="34" t="s">
        <v>535</v>
      </c>
      <c r="J1" s="34" t="s">
        <v>536</v>
      </c>
      <c r="K1" s="34" t="s">
        <v>537</v>
      </c>
      <c r="L1" s="34" t="s">
        <v>538</v>
      </c>
      <c r="M1" s="34" t="s">
        <v>539</v>
      </c>
      <c r="N1" s="34" t="s">
        <v>540</v>
      </c>
    </row>
    <row r="2" spans="2:14" x14ac:dyDescent="0.25">
      <c r="I2" s="55">
        <v>40179</v>
      </c>
      <c r="J2" s="34">
        <v>15415.145</v>
      </c>
      <c r="K2" s="34">
        <v>833.14</v>
      </c>
      <c r="L2" s="34">
        <v>15063.678</v>
      </c>
      <c r="M2" s="34">
        <v>9.8000000000000007</v>
      </c>
      <c r="N2" s="34">
        <v>4013</v>
      </c>
    </row>
    <row r="3" spans="2:14" x14ac:dyDescent="0.25">
      <c r="I3" s="55">
        <v>40269</v>
      </c>
      <c r="J3" s="34">
        <v>15557.277</v>
      </c>
      <c r="K3" s="34">
        <v>915.61</v>
      </c>
      <c r="L3" s="34">
        <v>14794.56</v>
      </c>
      <c r="M3" s="34">
        <v>9.6</v>
      </c>
      <c r="N3" s="34">
        <v>4056</v>
      </c>
    </row>
    <row r="4" spans="2:14" x14ac:dyDescent="0.25">
      <c r="D4" t="s">
        <v>532</v>
      </c>
      <c r="E4" t="s">
        <v>533</v>
      </c>
      <c r="F4" s="53">
        <f>-1542.6989185</f>
        <v>-1542.6989185</v>
      </c>
      <c r="I4" s="55">
        <v>40360</v>
      </c>
      <c r="J4" s="34">
        <v>15671.967000000001</v>
      </c>
      <c r="K4" s="34">
        <v>841.08</v>
      </c>
      <c r="L4" s="34">
        <v>14622.115</v>
      </c>
      <c r="M4" s="34">
        <v>9.5</v>
      </c>
      <c r="N4" s="34">
        <v>4138</v>
      </c>
    </row>
    <row r="5" spans="2:14" x14ac:dyDescent="0.25">
      <c r="B5" t="s">
        <v>531</v>
      </c>
      <c r="C5" s="54">
        <v>-1542.6989185</v>
      </c>
      <c r="D5">
        <v>1</v>
      </c>
      <c r="E5">
        <f>+C5*D5</f>
        <v>-1542.6989185</v>
      </c>
      <c r="I5" s="55">
        <v>40452</v>
      </c>
      <c r="J5" s="34">
        <v>15750.625</v>
      </c>
      <c r="K5" s="34">
        <v>865.45</v>
      </c>
      <c r="L5" s="34">
        <v>14611.285</v>
      </c>
      <c r="M5" s="34">
        <v>9.5</v>
      </c>
      <c r="N5" s="34">
        <v>4022</v>
      </c>
    </row>
    <row r="6" spans="2:14" x14ac:dyDescent="0.25">
      <c r="B6" t="s">
        <v>534</v>
      </c>
      <c r="C6">
        <v>0.1534248</v>
      </c>
      <c r="D6">
        <f>+J44</f>
        <v>15570.059140000001</v>
      </c>
      <c r="E6" s="34">
        <f>+C6*D6</f>
        <v>2388.8332095426722</v>
      </c>
      <c r="I6" s="55">
        <v>40544</v>
      </c>
      <c r="J6" s="34">
        <v>15712.754000000001</v>
      </c>
      <c r="K6" s="34">
        <v>860.02</v>
      </c>
      <c r="L6" s="34">
        <v>13795.56</v>
      </c>
      <c r="M6" s="34">
        <v>9</v>
      </c>
      <c r="N6" s="34">
        <v>4056</v>
      </c>
    </row>
    <row r="7" spans="2:14" x14ac:dyDescent="0.25">
      <c r="I7" s="55">
        <v>40634</v>
      </c>
      <c r="J7" s="34">
        <v>15825.096</v>
      </c>
      <c r="K7" s="34">
        <v>942.72</v>
      </c>
      <c r="L7" s="34">
        <v>13964.495999999999</v>
      </c>
      <c r="M7" s="34">
        <v>9.1</v>
      </c>
      <c r="N7" s="34">
        <v>4114</v>
      </c>
    </row>
    <row r="8" spans="2:14" x14ac:dyDescent="0.25">
      <c r="E8">
        <f>SUM(E5:E6)</f>
        <v>846.1342910426722</v>
      </c>
      <c r="I8" s="55">
        <v>40725</v>
      </c>
      <c r="J8" s="34">
        <v>15820.7</v>
      </c>
      <c r="K8" s="34">
        <v>889.17</v>
      </c>
      <c r="L8" s="34">
        <v>13835.34</v>
      </c>
      <c r="M8" s="34">
        <v>9</v>
      </c>
      <c r="N8" s="34">
        <v>4194</v>
      </c>
    </row>
    <row r="9" spans="2:14" x14ac:dyDescent="0.25">
      <c r="I9" s="55">
        <v>40817</v>
      </c>
      <c r="J9" s="34">
        <v>16004.107</v>
      </c>
      <c r="K9" s="34">
        <v>935.57</v>
      </c>
      <c r="L9" s="34">
        <v>13246.408000000001</v>
      </c>
      <c r="M9" s="34">
        <v>8.6</v>
      </c>
      <c r="N9" s="34">
        <v>4158</v>
      </c>
    </row>
    <row r="10" spans="2:14" x14ac:dyDescent="0.25">
      <c r="I10" s="55">
        <v>40909</v>
      </c>
      <c r="J10" s="34">
        <v>16129.418</v>
      </c>
      <c r="K10" s="34">
        <v>947.61</v>
      </c>
      <c r="L10" s="34">
        <v>12831.8</v>
      </c>
      <c r="M10" s="34">
        <v>8.3000000000000007</v>
      </c>
      <c r="N10" s="34">
        <v>4258</v>
      </c>
    </row>
    <row r="11" spans="2:14" x14ac:dyDescent="0.25">
      <c r="I11" s="55">
        <v>41000</v>
      </c>
      <c r="J11" s="34">
        <v>16198.807000000001</v>
      </c>
      <c r="K11" s="34">
        <v>1001.66</v>
      </c>
      <c r="L11" s="34">
        <v>12696.142</v>
      </c>
      <c r="M11" s="34">
        <v>8.1999999999999993</v>
      </c>
      <c r="N11" s="34">
        <v>4381</v>
      </c>
    </row>
    <row r="12" spans="2:14" x14ac:dyDescent="0.25">
      <c r="I12" s="55">
        <v>41091</v>
      </c>
      <c r="J12" s="34">
        <v>16220.666999999999</v>
      </c>
      <c r="K12" s="34">
        <v>949.46</v>
      </c>
      <c r="L12" s="34">
        <v>12396.56</v>
      </c>
      <c r="M12" s="34">
        <v>8</v>
      </c>
      <c r="N12" s="34">
        <v>4205</v>
      </c>
    </row>
    <row r="13" spans="2:14" x14ac:dyDescent="0.25">
      <c r="I13" s="55">
        <v>41183</v>
      </c>
      <c r="J13" s="34">
        <v>16239.138000000001</v>
      </c>
      <c r="K13" s="34">
        <v>987.89</v>
      </c>
      <c r="L13" s="34">
        <v>12129.545999999998</v>
      </c>
      <c r="M13" s="34">
        <v>7.8</v>
      </c>
      <c r="N13" s="34">
        <v>4227</v>
      </c>
    </row>
    <row r="14" spans="2:14" x14ac:dyDescent="0.25">
      <c r="I14" s="55">
        <v>41275</v>
      </c>
      <c r="J14" s="34">
        <v>16382.964</v>
      </c>
      <c r="K14" s="34">
        <v>916.43</v>
      </c>
      <c r="L14" s="34">
        <v>11962.72</v>
      </c>
      <c r="M14" s="34">
        <v>7.7</v>
      </c>
      <c r="N14" s="34">
        <v>4284</v>
      </c>
    </row>
    <row r="15" spans="2:14" x14ac:dyDescent="0.25">
      <c r="I15" s="55">
        <v>41365</v>
      </c>
      <c r="J15" s="34">
        <v>16403.18</v>
      </c>
      <c r="K15" s="34">
        <v>1032.56</v>
      </c>
      <c r="L15" s="34">
        <v>11667</v>
      </c>
      <c r="M15" s="34">
        <v>7.5</v>
      </c>
      <c r="N15" s="34">
        <v>4390</v>
      </c>
    </row>
    <row r="16" spans="2:14" x14ac:dyDescent="0.25">
      <c r="I16" s="55">
        <v>41456</v>
      </c>
      <c r="J16" s="34">
        <v>16531.685000000001</v>
      </c>
      <c r="K16" s="34">
        <v>970.01</v>
      </c>
      <c r="L16" s="34">
        <v>11205.36</v>
      </c>
      <c r="M16" s="34">
        <v>7.2</v>
      </c>
      <c r="N16" s="34">
        <v>4501</v>
      </c>
    </row>
    <row r="17" spans="9:14" x14ac:dyDescent="0.25">
      <c r="I17" s="55">
        <v>41548</v>
      </c>
      <c r="J17" s="34">
        <v>16663.649000000001</v>
      </c>
      <c r="K17" s="34">
        <v>1025.18</v>
      </c>
      <c r="L17" s="34">
        <v>10697.76</v>
      </c>
      <c r="M17" s="34">
        <v>6.9</v>
      </c>
      <c r="N17" s="34">
        <v>4358</v>
      </c>
    </row>
    <row r="18" spans="9:14" x14ac:dyDescent="0.25">
      <c r="I18" s="55">
        <v>41640</v>
      </c>
      <c r="J18" s="34">
        <v>16616.54</v>
      </c>
      <c r="K18" s="34">
        <v>967.93</v>
      </c>
      <c r="L18" s="34">
        <v>10426.607</v>
      </c>
      <c r="M18" s="34">
        <v>6.7</v>
      </c>
      <c r="N18" s="34">
        <v>4491</v>
      </c>
    </row>
    <row r="19" spans="9:14" x14ac:dyDescent="0.25">
      <c r="I19" s="55">
        <v>41730</v>
      </c>
      <c r="J19" s="34">
        <v>16841.474999999999</v>
      </c>
      <c r="K19" s="34">
        <v>1090.98</v>
      </c>
      <c r="L19" s="34">
        <v>9646.3940000000002</v>
      </c>
      <c r="M19" s="34">
        <v>6.2</v>
      </c>
      <c r="N19" s="34">
        <v>4590</v>
      </c>
    </row>
    <row r="20" spans="9:14" x14ac:dyDescent="0.25">
      <c r="I20" s="55">
        <v>41821</v>
      </c>
      <c r="J20" s="34">
        <v>17047.098000000002</v>
      </c>
      <c r="K20" s="34">
        <v>1020.87</v>
      </c>
      <c r="L20" s="34">
        <v>9519.5989999999983</v>
      </c>
      <c r="M20" s="34">
        <v>6.1</v>
      </c>
      <c r="N20" s="34">
        <v>4767</v>
      </c>
    </row>
    <row r="21" spans="9:14" x14ac:dyDescent="0.25">
      <c r="I21" s="55">
        <v>41913</v>
      </c>
      <c r="J21" s="34">
        <v>17143.038</v>
      </c>
      <c r="K21" s="34">
        <v>1059.3900000000001</v>
      </c>
      <c r="L21" s="34">
        <v>8915.598</v>
      </c>
      <c r="M21" s="34">
        <v>5.7</v>
      </c>
      <c r="N21" s="34">
        <v>4799</v>
      </c>
    </row>
    <row r="22" spans="9:14" x14ac:dyDescent="0.25">
      <c r="I22" s="55">
        <v>42005</v>
      </c>
      <c r="J22" s="34">
        <v>17277.580000000002</v>
      </c>
      <c r="K22" s="34">
        <v>980.83</v>
      </c>
      <c r="L22" s="34">
        <v>8622.4599999999991</v>
      </c>
      <c r="M22" s="34">
        <v>5.5</v>
      </c>
      <c r="N22" s="34">
        <v>4934</v>
      </c>
    </row>
    <row r="23" spans="9:14" x14ac:dyDescent="0.25">
      <c r="I23" s="55">
        <v>42095</v>
      </c>
      <c r="J23" s="34">
        <v>17405.669000000002</v>
      </c>
      <c r="K23" s="34">
        <v>1099.94</v>
      </c>
      <c r="L23" s="34">
        <v>8491.9320000000007</v>
      </c>
      <c r="M23" s="34">
        <v>5.4</v>
      </c>
      <c r="N23" s="34">
        <v>4920</v>
      </c>
    </row>
    <row r="24" spans="9:14" x14ac:dyDescent="0.25">
      <c r="I24" s="55">
        <v>42186</v>
      </c>
      <c r="J24" s="34">
        <v>17463.222000000002</v>
      </c>
      <c r="K24" s="34">
        <v>1055.78</v>
      </c>
      <c r="L24" s="34">
        <v>8005.3169999999991</v>
      </c>
      <c r="M24" s="34">
        <v>5.0999999999999996</v>
      </c>
      <c r="N24" s="34">
        <v>5019</v>
      </c>
    </row>
    <row r="25" spans="9:14" x14ac:dyDescent="0.25">
      <c r="I25" s="55">
        <v>42278</v>
      </c>
      <c r="J25" s="34">
        <v>17468.901999999998</v>
      </c>
      <c r="K25" s="34">
        <v>1120.02</v>
      </c>
      <c r="L25" s="34">
        <v>7877.75</v>
      </c>
      <c r="M25" s="34">
        <v>5</v>
      </c>
      <c r="N25" s="34">
        <v>5097</v>
      </c>
    </row>
    <row r="26" spans="9:14" x14ac:dyDescent="0.25">
      <c r="I26" s="55">
        <v>42370</v>
      </c>
      <c r="J26" s="34">
        <v>17556.839</v>
      </c>
      <c r="K26" s="34">
        <v>1038.47</v>
      </c>
      <c r="L26" s="34">
        <v>7776.2510000000011</v>
      </c>
      <c r="M26" s="34">
        <v>4.9000000000000004</v>
      </c>
      <c r="N26" s="34">
        <v>5189</v>
      </c>
    </row>
    <row r="27" spans="9:14" x14ac:dyDescent="0.25">
      <c r="I27" s="55">
        <v>42461</v>
      </c>
      <c r="J27" s="34">
        <v>17639.417000000001</v>
      </c>
      <c r="K27" s="34">
        <v>1167.1300000000001</v>
      </c>
      <c r="L27" s="34">
        <v>7786.786000000001</v>
      </c>
      <c r="M27" s="34">
        <v>4.9000000000000004</v>
      </c>
      <c r="N27" s="34">
        <v>5107</v>
      </c>
    </row>
    <row r="28" spans="9:14" x14ac:dyDescent="0.25">
      <c r="I28" s="55">
        <v>42552</v>
      </c>
      <c r="J28" s="34">
        <v>17735.074000000001</v>
      </c>
      <c r="K28" s="34">
        <v>1109.43</v>
      </c>
      <c r="L28" s="34">
        <v>7815.7939999999999</v>
      </c>
      <c r="M28" s="34">
        <v>4.9000000000000004</v>
      </c>
      <c r="N28" s="34">
        <v>5097</v>
      </c>
    </row>
    <row r="29" spans="9:14" x14ac:dyDescent="0.25">
      <c r="I29" s="55">
        <v>42644</v>
      </c>
      <c r="J29" s="34">
        <v>17824.231</v>
      </c>
      <c r="K29" s="34">
        <v>1228.81</v>
      </c>
      <c r="L29" s="34">
        <v>7663.92</v>
      </c>
      <c r="M29" s="34">
        <v>4.8</v>
      </c>
      <c r="N29" s="34">
        <v>5100</v>
      </c>
    </row>
    <row r="30" spans="9:14" x14ac:dyDescent="0.25">
      <c r="I30" s="55">
        <v>42736</v>
      </c>
      <c r="J30" s="34">
        <v>17925.256000000001</v>
      </c>
      <c r="K30" s="34">
        <v>1163.56</v>
      </c>
      <c r="L30" s="34">
        <v>7352.0419999999995</v>
      </c>
      <c r="M30" s="34">
        <v>4.5999999999999996</v>
      </c>
      <c r="N30" s="34">
        <v>5244</v>
      </c>
    </row>
    <row r="31" spans="9:14" x14ac:dyDescent="0.25">
      <c r="I31" s="55">
        <v>42826</v>
      </c>
      <c r="J31" s="34">
        <v>18021.047999999999</v>
      </c>
      <c r="K31" s="34">
        <v>1268.27</v>
      </c>
      <c r="L31" s="34">
        <v>7048.8</v>
      </c>
      <c r="M31" s="34">
        <v>4.4000000000000004</v>
      </c>
      <c r="N31" s="34">
        <v>5279</v>
      </c>
    </row>
    <row r="32" spans="9:14" x14ac:dyDescent="0.25">
      <c r="I32" s="55">
        <v>42917</v>
      </c>
      <c r="J32" s="34">
        <v>18163.558000000001</v>
      </c>
      <c r="K32" s="34">
        <v>1225.51</v>
      </c>
      <c r="L32" s="34">
        <v>6912.1210000000001</v>
      </c>
      <c r="M32" s="34">
        <v>4.3</v>
      </c>
      <c r="N32" s="34">
        <v>5351</v>
      </c>
    </row>
    <row r="33" spans="9:17" x14ac:dyDescent="0.25">
      <c r="I33" s="55">
        <v>43009</v>
      </c>
      <c r="J33" s="34">
        <v>18322.464</v>
      </c>
      <c r="K33" s="34">
        <v>1328.03</v>
      </c>
      <c r="L33" s="34">
        <v>6579.4750000000004</v>
      </c>
      <c r="M33" s="34">
        <v>4.0999999999999996</v>
      </c>
      <c r="N33" s="34">
        <v>5278</v>
      </c>
    </row>
    <row r="34" spans="9:17" x14ac:dyDescent="0.25">
      <c r="I34" s="55">
        <v>43101</v>
      </c>
      <c r="J34" s="34">
        <v>18438.254000000001</v>
      </c>
      <c r="K34" s="34">
        <v>1225.1500000000001</v>
      </c>
      <c r="L34" s="34">
        <v>6621.9919999999993</v>
      </c>
      <c r="M34" s="34">
        <v>4.0999999999999996</v>
      </c>
      <c r="N34" s="34">
        <v>5366</v>
      </c>
    </row>
    <row r="35" spans="9:17" x14ac:dyDescent="0.25">
      <c r="I35" s="55">
        <v>43191</v>
      </c>
      <c r="J35" s="34">
        <v>18598.134999999998</v>
      </c>
      <c r="K35" s="34">
        <v>1426.08</v>
      </c>
      <c r="L35" s="34">
        <v>6316.5179999999991</v>
      </c>
      <c r="M35" s="34">
        <v>3.9</v>
      </c>
      <c r="N35" s="34">
        <v>5507</v>
      </c>
    </row>
    <row r="36" spans="9:17" x14ac:dyDescent="0.25">
      <c r="I36" s="55">
        <v>43282</v>
      </c>
      <c r="J36" s="34">
        <v>18732.72</v>
      </c>
      <c r="K36" s="34">
        <v>1331.85</v>
      </c>
      <c r="L36" s="34">
        <v>6156.2279999999992</v>
      </c>
      <c r="M36" s="34">
        <v>3.8</v>
      </c>
      <c r="N36" s="34">
        <v>5555</v>
      </c>
    </row>
    <row r="37" spans="9:17" x14ac:dyDescent="0.25">
      <c r="I37" s="55">
        <v>43374</v>
      </c>
      <c r="J37" s="34">
        <v>18783.547999999999</v>
      </c>
      <c r="K37" s="34">
        <v>1407.7</v>
      </c>
      <c r="L37" s="34">
        <v>6186.134</v>
      </c>
      <c r="M37" s="34">
        <v>3.8</v>
      </c>
      <c r="N37" s="34">
        <v>5633</v>
      </c>
    </row>
    <row r="38" spans="9:17" x14ac:dyDescent="0.25">
      <c r="I38" s="55">
        <v>43466</v>
      </c>
      <c r="J38" s="34">
        <v>18927.280999999999</v>
      </c>
      <c r="K38" s="34">
        <v>1295.05</v>
      </c>
      <c r="L38" s="34">
        <v>6358.5990000000002</v>
      </c>
      <c r="M38" s="34">
        <v>3.9</v>
      </c>
      <c r="N38" s="34">
        <v>5606</v>
      </c>
    </row>
    <row r="39" spans="9:17" x14ac:dyDescent="0.25">
      <c r="I39" s="55">
        <v>43556</v>
      </c>
      <c r="J39" s="34">
        <v>19021.86</v>
      </c>
      <c r="K39" s="34">
        <v>1447.45</v>
      </c>
      <c r="L39" s="34">
        <v>5861.52</v>
      </c>
      <c r="M39" s="34">
        <v>3.6</v>
      </c>
      <c r="N39" s="34">
        <v>5626</v>
      </c>
    </row>
    <row r="40" spans="9:17" x14ac:dyDescent="0.25">
      <c r="I40" s="55">
        <v>43647</v>
      </c>
      <c r="J40" s="34">
        <v>19121.112000000001</v>
      </c>
      <c r="K40" s="34">
        <v>1414.42</v>
      </c>
      <c r="L40" s="34">
        <v>5895.8280000000004</v>
      </c>
      <c r="M40" s="34">
        <v>3.6</v>
      </c>
      <c r="N40" s="34">
        <v>5723</v>
      </c>
    </row>
    <row r="41" spans="9:17" x14ac:dyDescent="0.25">
      <c r="I41" s="55">
        <v>43739</v>
      </c>
      <c r="J41" s="34">
        <v>19221.97</v>
      </c>
      <c r="K41" s="34">
        <v>1492.05</v>
      </c>
      <c r="L41" s="34">
        <v>5755.2250000000004</v>
      </c>
      <c r="M41" s="34">
        <v>3.5</v>
      </c>
      <c r="N41" s="34">
        <v>5666</v>
      </c>
    </row>
    <row r="42" spans="9:17" x14ac:dyDescent="0.25">
      <c r="I42" s="55">
        <v>43831</v>
      </c>
      <c r="J42" s="34">
        <v>18987.877</v>
      </c>
      <c r="K42" s="34">
        <v>1313.45</v>
      </c>
      <c r="L42" s="34">
        <v>6232.8359999999993</v>
      </c>
      <c r="M42" s="34">
        <v>3.8</v>
      </c>
      <c r="N42" s="34">
        <v>5631</v>
      </c>
      <c r="P42" s="3">
        <f>+J42/J41-1</f>
        <v>-1.2178408352525816E-2</v>
      </c>
      <c r="Q42" s="3">
        <f>+(K42/K41)-1</f>
        <v>-0.1197010824034046</v>
      </c>
    </row>
    <row r="43" spans="9:17" x14ac:dyDescent="0.25">
      <c r="J43">
        <f>+J42*P43</f>
        <v>3417.8178600000001</v>
      </c>
      <c r="P43" s="56">
        <f>18/100</f>
        <v>0.18</v>
      </c>
    </row>
    <row r="44" spans="9:17" x14ac:dyDescent="0.25">
      <c r="J44">
        <f>+J42-J43</f>
        <v>15570.059140000001</v>
      </c>
      <c r="K44">
        <f>+E8</f>
        <v>846.1342910426722</v>
      </c>
    </row>
    <row r="45" spans="9:17" x14ac:dyDescent="0.25">
      <c r="P45" s="7">
        <f>+K42-K44</f>
        <v>467.31570895732784</v>
      </c>
    </row>
    <row r="46" spans="9:17" x14ac:dyDescent="0.25">
      <c r="P46" s="3">
        <f>+(K44/K42)-1</f>
        <v>-0.35579253794002652</v>
      </c>
      <c r="Q46" s="3">
        <f>+P46/3</f>
        <v>-0.11859751264667551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A22F-DE52-417C-B61B-7C1915E58C1A}">
  <dimension ref="A1:M154"/>
  <sheetViews>
    <sheetView workbookViewId="0">
      <pane ySplit="13" topLeftCell="A141" activePane="bottomLeft" state="frozen"/>
      <selection pane="bottomLeft" activeCell="A30" sqref="A30:B154"/>
    </sheetView>
  </sheetViews>
  <sheetFormatPr baseColWidth="10" defaultColWidth="9.140625" defaultRowHeight="15" x14ac:dyDescent="0.25"/>
  <cols>
    <col min="1" max="1" width="20" style="27" customWidth="1"/>
    <col min="2" max="2" width="8" style="27" customWidth="1"/>
    <col min="3" max="16384" width="9.140625" style="27"/>
  </cols>
  <sheetData>
    <row r="1" spans="1:13" ht="15.75" x14ac:dyDescent="0.25">
      <c r="A1" s="97" t="s">
        <v>118</v>
      </c>
      <c r="B1" s="95"/>
      <c r="C1" s="95"/>
      <c r="D1" s="95"/>
      <c r="E1" s="95"/>
      <c r="F1" s="95"/>
    </row>
    <row r="2" spans="1:13" ht="15.75" x14ac:dyDescent="0.25">
      <c r="A2" s="97" t="s">
        <v>119</v>
      </c>
      <c r="B2" s="95"/>
      <c r="C2" s="95"/>
      <c r="D2" s="95"/>
      <c r="E2" s="95"/>
      <c r="F2" s="95"/>
    </row>
    <row r="3" spans="1:13" x14ac:dyDescent="0.25">
      <c r="A3" s="95"/>
      <c r="B3" s="95"/>
      <c r="C3" s="95"/>
      <c r="D3" s="95"/>
      <c r="E3" s="95"/>
      <c r="F3" s="95"/>
    </row>
    <row r="4" spans="1:13" x14ac:dyDescent="0.25">
      <c r="A4" s="28" t="s">
        <v>120</v>
      </c>
      <c r="B4" s="94" t="s">
        <v>121</v>
      </c>
      <c r="C4" s="95"/>
      <c r="D4" s="95"/>
      <c r="E4" s="95"/>
      <c r="F4" s="95"/>
    </row>
    <row r="5" spans="1:13" x14ac:dyDescent="0.25">
      <c r="A5" s="98" t="s">
        <v>122</v>
      </c>
      <c r="B5" s="95"/>
      <c r="C5" s="95"/>
      <c r="D5" s="95"/>
      <c r="E5" s="95"/>
      <c r="F5" s="95"/>
    </row>
    <row r="6" spans="1:13" x14ac:dyDescent="0.25">
      <c r="A6" s="28" t="s">
        <v>123</v>
      </c>
      <c r="B6" s="94" t="s">
        <v>124</v>
      </c>
      <c r="C6" s="95"/>
      <c r="D6" s="95"/>
      <c r="E6" s="95"/>
      <c r="F6" s="95"/>
    </row>
    <row r="7" spans="1:13" x14ac:dyDescent="0.25">
      <c r="A7" s="28" t="s">
        <v>125</v>
      </c>
      <c r="B7" s="94" t="s">
        <v>103</v>
      </c>
      <c r="C7" s="95"/>
      <c r="D7" s="95"/>
      <c r="E7" s="95"/>
      <c r="F7" s="95"/>
    </row>
    <row r="8" spans="1:13" x14ac:dyDescent="0.25">
      <c r="A8" s="28" t="s">
        <v>126</v>
      </c>
      <c r="B8" s="94" t="s">
        <v>127</v>
      </c>
      <c r="C8" s="95"/>
      <c r="D8" s="95"/>
      <c r="E8" s="95"/>
      <c r="F8" s="95"/>
    </row>
    <row r="9" spans="1:13" x14ac:dyDescent="0.25">
      <c r="A9" s="28" t="s">
        <v>128</v>
      </c>
      <c r="B9" s="94" t="s">
        <v>129</v>
      </c>
      <c r="C9" s="95"/>
      <c r="D9" s="95"/>
      <c r="E9" s="95"/>
      <c r="F9" s="95"/>
    </row>
    <row r="10" spans="1:13" x14ac:dyDescent="0.25">
      <c r="A10" s="28" t="s">
        <v>130</v>
      </c>
      <c r="B10" s="94" t="s">
        <v>131</v>
      </c>
      <c r="C10" s="95"/>
      <c r="D10" s="95"/>
      <c r="E10" s="95"/>
      <c r="F10" s="95"/>
    </row>
    <row r="11" spans="1:13" x14ac:dyDescent="0.25">
      <c r="A11" s="28" t="s">
        <v>132</v>
      </c>
      <c r="B11" s="96" t="s">
        <v>133</v>
      </c>
      <c r="C11" s="95"/>
      <c r="D11" s="95"/>
      <c r="E11" s="95"/>
      <c r="F11" s="95"/>
    </row>
    <row r="13" spans="1:13" ht="15.75" thickBot="1" x14ac:dyDescent="0.3">
      <c r="A13" s="29" t="s">
        <v>134</v>
      </c>
      <c r="B13" s="29" t="s">
        <v>135</v>
      </c>
      <c r="C13" s="29" t="s">
        <v>136</v>
      </c>
      <c r="D13" s="29" t="s">
        <v>137</v>
      </c>
      <c r="E13" s="29" t="s">
        <v>138</v>
      </c>
      <c r="F13" s="29" t="s">
        <v>139</v>
      </c>
      <c r="G13" s="29" t="s">
        <v>140</v>
      </c>
      <c r="H13" s="29" t="s">
        <v>141</v>
      </c>
      <c r="I13" s="29" t="s">
        <v>142</v>
      </c>
      <c r="J13" s="29" t="s">
        <v>143</v>
      </c>
      <c r="K13" s="29" t="s">
        <v>144</v>
      </c>
      <c r="L13" s="29" t="s">
        <v>145</v>
      </c>
      <c r="M13" s="29" t="s">
        <v>146</v>
      </c>
    </row>
    <row r="14" spans="1:13" ht="15.75" thickTop="1" x14ac:dyDescent="0.25">
      <c r="A14" s="30">
        <v>2010</v>
      </c>
      <c r="B14" s="31">
        <v>12.9</v>
      </c>
      <c r="C14" s="31">
        <v>12.7</v>
      </c>
      <c r="D14" s="31">
        <v>12.9</v>
      </c>
      <c r="E14" s="31">
        <v>12.5</v>
      </c>
      <c r="F14" s="31">
        <v>12</v>
      </c>
      <c r="G14" s="31">
        <v>12.3</v>
      </c>
      <c r="H14" s="31">
        <v>12.2</v>
      </c>
      <c r="I14" s="31">
        <v>12</v>
      </c>
      <c r="J14" s="31">
        <v>12.3</v>
      </c>
      <c r="K14" s="31">
        <v>12.3</v>
      </c>
      <c r="L14" s="31">
        <v>12.9</v>
      </c>
      <c r="M14" s="31">
        <v>12.9</v>
      </c>
    </row>
    <row r="15" spans="1:13" x14ac:dyDescent="0.25">
      <c r="A15" s="30">
        <v>2011</v>
      </c>
      <c r="B15" s="31">
        <v>12.3</v>
      </c>
      <c r="C15" s="31">
        <v>11.8</v>
      </c>
      <c r="D15" s="31">
        <v>11.6</v>
      </c>
      <c r="E15" s="31">
        <v>11.9</v>
      </c>
      <c r="F15" s="31">
        <v>11.6</v>
      </c>
      <c r="G15" s="31">
        <v>11.5</v>
      </c>
      <c r="H15" s="31">
        <v>11.2</v>
      </c>
      <c r="I15" s="31">
        <v>11.2</v>
      </c>
      <c r="J15" s="31">
        <v>11.2</v>
      </c>
      <c r="K15" s="31">
        <v>11.3</v>
      </c>
      <c r="L15" s="31">
        <v>11.2</v>
      </c>
      <c r="M15" s="31">
        <v>11.1</v>
      </c>
    </row>
    <row r="16" spans="1:13" x14ac:dyDescent="0.25">
      <c r="A16" s="30">
        <v>2012</v>
      </c>
      <c r="B16" s="31">
        <v>10.7</v>
      </c>
      <c r="C16" s="31">
        <v>10.9</v>
      </c>
      <c r="D16" s="31">
        <v>10.6</v>
      </c>
      <c r="E16" s="31">
        <v>10.3</v>
      </c>
      <c r="F16" s="31">
        <v>10.9</v>
      </c>
      <c r="G16" s="31">
        <v>10.9</v>
      </c>
      <c r="H16" s="31">
        <v>10.199999999999999</v>
      </c>
      <c r="I16" s="31">
        <v>10.1</v>
      </c>
      <c r="J16" s="31">
        <v>9.6999999999999993</v>
      </c>
      <c r="K16" s="31">
        <v>10</v>
      </c>
      <c r="L16" s="31">
        <v>9.9</v>
      </c>
      <c r="M16" s="31">
        <v>9.6</v>
      </c>
    </row>
    <row r="17" spans="1:13" x14ac:dyDescent="0.25">
      <c r="A17" s="30">
        <v>2013</v>
      </c>
      <c r="B17" s="31">
        <v>9.6999999999999993</v>
      </c>
      <c r="C17" s="31">
        <v>9.6999999999999993</v>
      </c>
      <c r="D17" s="31">
        <v>9.3000000000000007</v>
      </c>
      <c r="E17" s="31">
        <v>9</v>
      </c>
      <c r="F17" s="31">
        <v>9</v>
      </c>
      <c r="G17" s="31">
        <v>9.1</v>
      </c>
      <c r="H17" s="31">
        <v>9.4</v>
      </c>
      <c r="I17" s="31">
        <v>9.1999999999999993</v>
      </c>
      <c r="J17" s="31">
        <v>8.8000000000000007</v>
      </c>
      <c r="K17" s="31">
        <v>9.1</v>
      </c>
      <c r="L17" s="31">
        <v>8.6999999999999993</v>
      </c>
      <c r="M17" s="31">
        <v>8.3000000000000007</v>
      </c>
    </row>
    <row r="18" spans="1:13" x14ac:dyDescent="0.25">
      <c r="A18" s="30">
        <v>2014</v>
      </c>
      <c r="B18" s="31">
        <v>8.3000000000000007</v>
      </c>
      <c r="C18" s="31">
        <v>8.1999999999999993</v>
      </c>
      <c r="D18" s="31">
        <v>7.9</v>
      </c>
      <c r="E18" s="31">
        <v>7.2</v>
      </c>
      <c r="F18" s="31">
        <v>7.7</v>
      </c>
      <c r="G18" s="31">
        <v>7.8</v>
      </c>
      <c r="H18" s="31">
        <v>7.7</v>
      </c>
      <c r="I18" s="31">
        <v>7.4</v>
      </c>
      <c r="J18" s="31">
        <v>6.8</v>
      </c>
      <c r="K18" s="31">
        <v>6.8</v>
      </c>
      <c r="L18" s="31">
        <v>6.6</v>
      </c>
      <c r="M18" s="31">
        <v>6.4</v>
      </c>
    </row>
    <row r="19" spans="1:13" x14ac:dyDescent="0.25">
      <c r="A19" s="30">
        <v>2015</v>
      </c>
      <c r="B19" s="31">
        <v>6.7</v>
      </c>
      <c r="C19" s="31">
        <v>6.8</v>
      </c>
      <c r="D19" s="31">
        <v>6.8</v>
      </c>
      <c r="E19" s="31">
        <v>6.8</v>
      </c>
      <c r="F19" s="31">
        <v>6.8</v>
      </c>
      <c r="G19" s="31">
        <v>6.7</v>
      </c>
      <c r="H19" s="31">
        <v>6.9</v>
      </c>
      <c r="I19" s="31">
        <v>6.6</v>
      </c>
      <c r="J19" s="31">
        <v>6.2</v>
      </c>
      <c r="K19" s="31">
        <v>6.3</v>
      </c>
      <c r="L19" s="31">
        <v>6.4</v>
      </c>
      <c r="M19" s="31">
        <v>6.2</v>
      </c>
    </row>
    <row r="20" spans="1:13" x14ac:dyDescent="0.25">
      <c r="A20" s="30">
        <v>2016</v>
      </c>
      <c r="B20" s="31">
        <v>5.8</v>
      </c>
      <c r="C20" s="31">
        <v>5.4</v>
      </c>
      <c r="D20" s="31">
        <v>5.5</v>
      </c>
      <c r="E20" s="31">
        <v>6.1</v>
      </c>
      <c r="F20" s="31">
        <v>5.6</v>
      </c>
      <c r="G20" s="31">
        <v>5.9</v>
      </c>
      <c r="H20" s="31">
        <v>5.5</v>
      </c>
      <c r="I20" s="31">
        <v>5.6</v>
      </c>
      <c r="J20" s="31">
        <v>6.4</v>
      </c>
      <c r="K20" s="31">
        <v>5.8</v>
      </c>
      <c r="L20" s="31">
        <v>5.8</v>
      </c>
      <c r="M20" s="31">
        <v>5.9</v>
      </c>
    </row>
    <row r="21" spans="1:13" x14ac:dyDescent="0.25">
      <c r="A21" s="30">
        <v>2017</v>
      </c>
      <c r="B21" s="31">
        <v>5.8</v>
      </c>
      <c r="C21" s="31">
        <v>5.5</v>
      </c>
      <c r="D21" s="31">
        <v>5</v>
      </c>
      <c r="E21" s="31">
        <v>5.0999999999999996</v>
      </c>
      <c r="F21" s="31">
        <v>5.2</v>
      </c>
      <c r="G21" s="31">
        <v>4.9000000000000004</v>
      </c>
      <c r="H21" s="31">
        <v>5.0999999999999996</v>
      </c>
      <c r="I21" s="31">
        <v>5.2</v>
      </c>
      <c r="J21" s="31">
        <v>5.0999999999999996</v>
      </c>
      <c r="K21" s="31">
        <v>4.9000000000000004</v>
      </c>
      <c r="L21" s="31">
        <v>4.8</v>
      </c>
      <c r="M21" s="31">
        <v>5</v>
      </c>
    </row>
    <row r="22" spans="1:13" x14ac:dyDescent="0.25">
      <c r="A22" s="30">
        <v>2018</v>
      </c>
      <c r="B22" s="31">
        <v>5</v>
      </c>
      <c r="C22" s="31">
        <v>4.9000000000000004</v>
      </c>
      <c r="D22" s="31">
        <v>5</v>
      </c>
      <c r="E22" s="31">
        <v>4.8</v>
      </c>
      <c r="F22" s="31">
        <v>4.9000000000000004</v>
      </c>
      <c r="G22" s="31">
        <v>4.5</v>
      </c>
      <c r="H22" s="31">
        <v>4.4000000000000004</v>
      </c>
      <c r="I22" s="31">
        <v>4.7</v>
      </c>
      <c r="J22" s="31">
        <v>4.5999999999999996</v>
      </c>
      <c r="K22" s="31">
        <v>4.4000000000000004</v>
      </c>
      <c r="L22" s="31">
        <v>4.5</v>
      </c>
      <c r="M22" s="31">
        <v>4.4000000000000004</v>
      </c>
    </row>
    <row r="23" spans="1:13" x14ac:dyDescent="0.25">
      <c r="A23" s="30">
        <v>2019</v>
      </c>
      <c r="B23" s="31">
        <v>4.8</v>
      </c>
      <c r="C23" s="31">
        <v>4.3</v>
      </c>
      <c r="D23" s="31">
        <v>4.7</v>
      </c>
      <c r="E23" s="31">
        <v>4.2</v>
      </c>
      <c r="F23" s="31">
        <v>4.2</v>
      </c>
      <c r="G23" s="31">
        <v>4.3</v>
      </c>
      <c r="H23" s="31">
        <v>4.5</v>
      </c>
      <c r="I23" s="31">
        <v>4.2</v>
      </c>
      <c r="J23" s="31">
        <v>3.9</v>
      </c>
      <c r="K23" s="31">
        <v>4.0999999999999996</v>
      </c>
      <c r="L23" s="31">
        <v>4.2</v>
      </c>
      <c r="M23" s="31">
        <v>4.2</v>
      </c>
    </row>
    <row r="24" spans="1:13" x14ac:dyDescent="0.25">
      <c r="A24" s="30">
        <v>2020</v>
      </c>
      <c r="B24" s="31">
        <v>4.3</v>
      </c>
      <c r="C24" s="31">
        <v>4.4000000000000004</v>
      </c>
      <c r="D24" s="31">
        <v>6</v>
      </c>
      <c r="E24" s="31">
        <v>18.899999999999999</v>
      </c>
    </row>
    <row r="30" spans="1:13" x14ac:dyDescent="0.25">
      <c r="A30" s="27" t="s">
        <v>134</v>
      </c>
      <c r="B30" s="27">
        <v>2010</v>
      </c>
      <c r="C30" s="27">
        <v>2011</v>
      </c>
      <c r="D30" s="27">
        <v>2012</v>
      </c>
      <c r="E30" s="27">
        <v>2013</v>
      </c>
      <c r="F30" s="27">
        <v>2014</v>
      </c>
      <c r="G30" s="27">
        <v>2015</v>
      </c>
      <c r="H30" s="27">
        <v>2016</v>
      </c>
      <c r="I30" s="27">
        <v>2017</v>
      </c>
      <c r="J30" s="27">
        <v>2018</v>
      </c>
      <c r="K30" s="27">
        <v>2019</v>
      </c>
      <c r="L30" s="27">
        <v>2020</v>
      </c>
    </row>
    <row r="31" spans="1:13" x14ac:dyDescent="0.25">
      <c r="A31" s="27" t="s">
        <v>135</v>
      </c>
      <c r="B31" s="27">
        <v>12.9</v>
      </c>
      <c r="C31" s="27">
        <v>12.3</v>
      </c>
      <c r="D31" s="27">
        <v>10.7</v>
      </c>
      <c r="E31" s="27">
        <v>9.6999999999999993</v>
      </c>
      <c r="F31" s="27">
        <v>8.3000000000000007</v>
      </c>
      <c r="G31" s="27">
        <v>6.7</v>
      </c>
      <c r="H31" s="27">
        <v>5.8</v>
      </c>
      <c r="I31" s="27">
        <v>5.8</v>
      </c>
      <c r="J31" s="27">
        <v>5</v>
      </c>
      <c r="K31" s="27">
        <v>4.8</v>
      </c>
      <c r="L31" s="27">
        <v>4.3</v>
      </c>
    </row>
    <row r="32" spans="1:13" x14ac:dyDescent="0.25">
      <c r="A32" s="27" t="s">
        <v>136</v>
      </c>
      <c r="B32" s="27">
        <v>12.7</v>
      </c>
      <c r="C32" s="27">
        <v>11.8</v>
      </c>
      <c r="D32" s="27">
        <v>10.9</v>
      </c>
      <c r="E32" s="27">
        <v>9.6999999999999993</v>
      </c>
      <c r="F32" s="27">
        <v>8.1999999999999993</v>
      </c>
      <c r="G32" s="27">
        <v>6.8</v>
      </c>
      <c r="H32" s="27">
        <v>5.4</v>
      </c>
      <c r="I32" s="27">
        <v>5.5</v>
      </c>
      <c r="J32" s="27">
        <v>4.9000000000000004</v>
      </c>
      <c r="K32" s="27">
        <v>4.3</v>
      </c>
      <c r="L32" s="27">
        <v>4.4000000000000004</v>
      </c>
    </row>
    <row r="33" spans="1:12" x14ac:dyDescent="0.25">
      <c r="A33" s="27" t="s">
        <v>137</v>
      </c>
      <c r="B33" s="27">
        <v>12.9</v>
      </c>
      <c r="C33" s="27">
        <v>11.6</v>
      </c>
      <c r="D33" s="27">
        <v>10.6</v>
      </c>
      <c r="E33" s="27">
        <v>9.3000000000000007</v>
      </c>
      <c r="F33" s="27">
        <v>7.9</v>
      </c>
      <c r="G33" s="27">
        <v>6.8</v>
      </c>
      <c r="H33" s="27">
        <v>5.5</v>
      </c>
      <c r="I33" s="27">
        <v>5</v>
      </c>
      <c r="J33" s="27">
        <v>5</v>
      </c>
      <c r="K33" s="27">
        <v>4.7</v>
      </c>
      <c r="L33" s="27">
        <v>6</v>
      </c>
    </row>
    <row r="34" spans="1:12" x14ac:dyDescent="0.25">
      <c r="A34" s="27" t="s">
        <v>138</v>
      </c>
      <c r="B34" s="27">
        <v>12.5</v>
      </c>
      <c r="C34" s="27">
        <v>11.9</v>
      </c>
      <c r="D34" s="27">
        <v>10.3</v>
      </c>
      <c r="E34" s="27">
        <v>9</v>
      </c>
      <c r="F34" s="27">
        <v>7.2</v>
      </c>
      <c r="G34" s="27">
        <v>6.8</v>
      </c>
      <c r="H34" s="27">
        <v>6.1</v>
      </c>
      <c r="I34" s="27">
        <v>5.0999999999999996</v>
      </c>
      <c r="J34" s="27">
        <v>4.8</v>
      </c>
      <c r="K34" s="27">
        <v>4.2</v>
      </c>
      <c r="L34" s="27">
        <v>18.899999999999999</v>
      </c>
    </row>
    <row r="35" spans="1:12" x14ac:dyDescent="0.25">
      <c r="A35" s="27" t="s">
        <v>139</v>
      </c>
      <c r="B35" s="27">
        <v>12</v>
      </c>
      <c r="C35" s="27">
        <v>11.6</v>
      </c>
      <c r="D35" s="27">
        <v>10.9</v>
      </c>
      <c r="E35" s="27">
        <v>9</v>
      </c>
      <c r="F35" s="27">
        <v>7.7</v>
      </c>
      <c r="G35" s="27">
        <v>6.8</v>
      </c>
      <c r="H35" s="27">
        <v>5.6</v>
      </c>
      <c r="I35" s="27">
        <v>5.2</v>
      </c>
      <c r="J35" s="27">
        <v>4.9000000000000004</v>
      </c>
      <c r="K35" s="27">
        <v>4.2</v>
      </c>
    </row>
    <row r="36" spans="1:12" x14ac:dyDescent="0.25">
      <c r="A36" s="27" t="s">
        <v>140</v>
      </c>
      <c r="B36" s="27">
        <v>12.3</v>
      </c>
      <c r="C36" s="27">
        <v>11.5</v>
      </c>
      <c r="D36" s="27">
        <v>10.9</v>
      </c>
      <c r="E36" s="27">
        <v>9.1</v>
      </c>
      <c r="F36" s="27">
        <v>7.8</v>
      </c>
      <c r="G36" s="27">
        <v>6.7</v>
      </c>
      <c r="H36" s="27">
        <v>5.9</v>
      </c>
      <c r="I36" s="27">
        <v>4.9000000000000004</v>
      </c>
      <c r="J36" s="27">
        <v>4.5</v>
      </c>
      <c r="K36" s="27">
        <v>4.3</v>
      </c>
    </row>
    <row r="37" spans="1:12" x14ac:dyDescent="0.25">
      <c r="A37" s="27" t="s">
        <v>141</v>
      </c>
      <c r="B37" s="27">
        <v>12.2</v>
      </c>
      <c r="C37" s="27">
        <v>11.2</v>
      </c>
      <c r="D37" s="27">
        <v>10.199999999999999</v>
      </c>
      <c r="E37" s="27">
        <v>9.4</v>
      </c>
      <c r="F37" s="27">
        <v>7.7</v>
      </c>
      <c r="G37" s="27">
        <v>6.9</v>
      </c>
      <c r="H37" s="27">
        <v>5.5</v>
      </c>
      <c r="I37" s="27">
        <v>5.0999999999999996</v>
      </c>
      <c r="J37" s="27">
        <v>4.4000000000000004</v>
      </c>
      <c r="K37" s="27">
        <v>4.5</v>
      </c>
    </row>
    <row r="38" spans="1:12" x14ac:dyDescent="0.25">
      <c r="A38" s="27" t="s">
        <v>142</v>
      </c>
      <c r="B38" s="27">
        <v>12</v>
      </c>
      <c r="C38" s="27">
        <v>11.2</v>
      </c>
      <c r="D38" s="27">
        <v>10.1</v>
      </c>
      <c r="E38" s="27">
        <v>9.1999999999999993</v>
      </c>
      <c r="F38" s="27">
        <v>7.4</v>
      </c>
      <c r="G38" s="27">
        <v>6.6</v>
      </c>
      <c r="H38" s="27">
        <v>5.6</v>
      </c>
      <c r="I38" s="27">
        <v>5.2</v>
      </c>
      <c r="J38" s="27">
        <v>4.7</v>
      </c>
      <c r="K38" s="27">
        <v>4.2</v>
      </c>
    </row>
    <row r="39" spans="1:12" x14ac:dyDescent="0.25">
      <c r="A39" s="27" t="s">
        <v>143</v>
      </c>
      <c r="B39" s="27">
        <v>12.3</v>
      </c>
      <c r="C39" s="27">
        <v>11.2</v>
      </c>
      <c r="D39" s="27">
        <v>9.6999999999999993</v>
      </c>
      <c r="E39" s="27">
        <v>8.8000000000000007</v>
      </c>
      <c r="F39" s="27">
        <v>6.8</v>
      </c>
      <c r="G39" s="27">
        <v>6.2</v>
      </c>
      <c r="H39" s="27">
        <v>6.4</v>
      </c>
      <c r="I39" s="27">
        <v>5.0999999999999996</v>
      </c>
      <c r="J39" s="27">
        <v>4.5999999999999996</v>
      </c>
      <c r="K39" s="27">
        <v>3.9</v>
      </c>
    </row>
    <row r="40" spans="1:12" x14ac:dyDescent="0.25">
      <c r="A40" s="27" t="s">
        <v>144</v>
      </c>
      <c r="B40" s="27">
        <v>12.3</v>
      </c>
      <c r="C40" s="27">
        <v>11.3</v>
      </c>
      <c r="D40" s="27">
        <v>10</v>
      </c>
      <c r="E40" s="27">
        <v>9.1</v>
      </c>
      <c r="F40" s="27">
        <v>6.8</v>
      </c>
      <c r="G40" s="27">
        <v>6.3</v>
      </c>
      <c r="H40" s="27">
        <v>5.8</v>
      </c>
      <c r="I40" s="27">
        <v>4.9000000000000004</v>
      </c>
      <c r="J40" s="27">
        <v>4.4000000000000004</v>
      </c>
      <c r="K40" s="27">
        <v>4.0999999999999996</v>
      </c>
    </row>
    <row r="41" spans="1:12" x14ac:dyDescent="0.25">
      <c r="A41" s="27" t="s">
        <v>145</v>
      </c>
      <c r="B41" s="27">
        <v>12.9</v>
      </c>
      <c r="C41" s="27">
        <v>11.2</v>
      </c>
      <c r="D41" s="27">
        <v>9.9</v>
      </c>
      <c r="E41" s="27">
        <v>8.6999999999999993</v>
      </c>
      <c r="F41" s="27">
        <v>6.6</v>
      </c>
      <c r="G41" s="27">
        <v>6.4</v>
      </c>
      <c r="H41" s="27">
        <v>5.8</v>
      </c>
      <c r="I41" s="27">
        <v>4.8</v>
      </c>
      <c r="J41" s="27">
        <v>4.5</v>
      </c>
      <c r="K41" s="27">
        <v>4.2</v>
      </c>
    </row>
    <row r="42" spans="1:12" x14ac:dyDescent="0.25">
      <c r="A42" s="27" t="s">
        <v>146</v>
      </c>
      <c r="B42" s="27">
        <v>12.9</v>
      </c>
      <c r="C42" s="27">
        <v>11.1</v>
      </c>
      <c r="D42" s="27">
        <v>9.6</v>
      </c>
      <c r="E42" s="27">
        <v>8.3000000000000007</v>
      </c>
      <c r="F42" s="27">
        <v>6.4</v>
      </c>
      <c r="G42" s="27">
        <v>6.2</v>
      </c>
      <c r="H42" s="27">
        <v>5.9</v>
      </c>
      <c r="I42" s="27">
        <v>5</v>
      </c>
      <c r="J42" s="27">
        <v>4.4000000000000004</v>
      </c>
      <c r="K42" s="27">
        <v>4.2</v>
      </c>
    </row>
    <row r="43" spans="1:12" x14ac:dyDescent="0.25">
      <c r="A43" s="27" t="s">
        <v>135</v>
      </c>
      <c r="B43" s="27">
        <v>12.3</v>
      </c>
    </row>
    <row r="44" spans="1:12" x14ac:dyDescent="0.25">
      <c r="A44" s="27" t="s">
        <v>136</v>
      </c>
      <c r="B44" s="27">
        <v>11.8</v>
      </c>
    </row>
    <row r="45" spans="1:12" x14ac:dyDescent="0.25">
      <c r="A45" s="27" t="s">
        <v>137</v>
      </c>
      <c r="B45" s="27">
        <v>11.6</v>
      </c>
    </row>
    <row r="46" spans="1:12" x14ac:dyDescent="0.25">
      <c r="A46" s="27" t="s">
        <v>138</v>
      </c>
      <c r="B46" s="27">
        <v>11.9</v>
      </c>
    </row>
    <row r="47" spans="1:12" x14ac:dyDescent="0.25">
      <c r="A47" s="27" t="s">
        <v>139</v>
      </c>
      <c r="B47" s="27">
        <v>11.6</v>
      </c>
    </row>
    <row r="48" spans="1:12" x14ac:dyDescent="0.25">
      <c r="A48" s="27" t="s">
        <v>140</v>
      </c>
      <c r="B48" s="27">
        <v>11.5</v>
      </c>
    </row>
    <row r="49" spans="1:2" x14ac:dyDescent="0.25">
      <c r="A49" s="27" t="s">
        <v>141</v>
      </c>
      <c r="B49" s="27">
        <v>11.2</v>
      </c>
    </row>
    <row r="50" spans="1:2" x14ac:dyDescent="0.25">
      <c r="A50" s="27" t="s">
        <v>142</v>
      </c>
      <c r="B50" s="27">
        <v>11.2</v>
      </c>
    </row>
    <row r="51" spans="1:2" x14ac:dyDescent="0.25">
      <c r="A51" s="27" t="s">
        <v>143</v>
      </c>
      <c r="B51" s="27">
        <v>11.2</v>
      </c>
    </row>
    <row r="52" spans="1:2" x14ac:dyDescent="0.25">
      <c r="A52" s="27" t="s">
        <v>144</v>
      </c>
      <c r="B52" s="27">
        <v>11.3</v>
      </c>
    </row>
    <row r="53" spans="1:2" x14ac:dyDescent="0.25">
      <c r="A53" s="27" t="s">
        <v>145</v>
      </c>
      <c r="B53" s="27">
        <v>11.2</v>
      </c>
    </row>
    <row r="54" spans="1:2" x14ac:dyDescent="0.25">
      <c r="A54" s="27" t="s">
        <v>146</v>
      </c>
      <c r="B54" s="27">
        <v>11.1</v>
      </c>
    </row>
    <row r="55" spans="1:2" x14ac:dyDescent="0.25">
      <c r="A55" s="27" t="s">
        <v>135</v>
      </c>
      <c r="B55" s="27">
        <v>10.7</v>
      </c>
    </row>
    <row r="56" spans="1:2" x14ac:dyDescent="0.25">
      <c r="A56" s="27" t="s">
        <v>136</v>
      </c>
      <c r="B56" s="27">
        <v>10.9</v>
      </c>
    </row>
    <row r="57" spans="1:2" x14ac:dyDescent="0.25">
      <c r="A57" s="27" t="s">
        <v>137</v>
      </c>
      <c r="B57" s="27">
        <v>10.6</v>
      </c>
    </row>
    <row r="58" spans="1:2" x14ac:dyDescent="0.25">
      <c r="A58" s="27" t="s">
        <v>138</v>
      </c>
      <c r="B58" s="27">
        <v>10.3</v>
      </c>
    </row>
    <row r="59" spans="1:2" x14ac:dyDescent="0.25">
      <c r="A59" s="27" t="s">
        <v>139</v>
      </c>
      <c r="B59" s="27">
        <v>10.9</v>
      </c>
    </row>
    <row r="60" spans="1:2" x14ac:dyDescent="0.25">
      <c r="A60" s="27" t="s">
        <v>140</v>
      </c>
      <c r="B60" s="27">
        <v>10.9</v>
      </c>
    </row>
    <row r="61" spans="1:2" x14ac:dyDescent="0.25">
      <c r="A61" s="27" t="s">
        <v>141</v>
      </c>
      <c r="B61" s="27">
        <v>10.199999999999999</v>
      </c>
    </row>
    <row r="62" spans="1:2" x14ac:dyDescent="0.25">
      <c r="A62" s="27" t="s">
        <v>142</v>
      </c>
      <c r="B62" s="27">
        <v>10.1</v>
      </c>
    </row>
    <row r="63" spans="1:2" x14ac:dyDescent="0.25">
      <c r="A63" s="27" t="s">
        <v>143</v>
      </c>
      <c r="B63" s="27">
        <v>9.6999999999999993</v>
      </c>
    </row>
    <row r="64" spans="1:2" x14ac:dyDescent="0.25">
      <c r="A64" s="27" t="s">
        <v>144</v>
      </c>
      <c r="B64" s="27">
        <v>10</v>
      </c>
    </row>
    <row r="65" spans="1:2" x14ac:dyDescent="0.25">
      <c r="A65" s="27" t="s">
        <v>145</v>
      </c>
      <c r="B65" s="27">
        <v>9.9</v>
      </c>
    </row>
    <row r="66" spans="1:2" x14ac:dyDescent="0.25">
      <c r="A66" s="27" t="s">
        <v>146</v>
      </c>
      <c r="B66" s="27">
        <v>9.6</v>
      </c>
    </row>
    <row r="67" spans="1:2" x14ac:dyDescent="0.25">
      <c r="A67" s="27" t="s">
        <v>135</v>
      </c>
      <c r="B67" s="27">
        <v>9.6999999999999993</v>
      </c>
    </row>
    <row r="68" spans="1:2" x14ac:dyDescent="0.25">
      <c r="A68" s="27" t="s">
        <v>136</v>
      </c>
      <c r="B68" s="27">
        <v>9.6999999999999993</v>
      </c>
    </row>
    <row r="69" spans="1:2" x14ac:dyDescent="0.25">
      <c r="A69" s="27" t="s">
        <v>137</v>
      </c>
      <c r="B69" s="27">
        <v>9.3000000000000007</v>
      </c>
    </row>
    <row r="70" spans="1:2" x14ac:dyDescent="0.25">
      <c r="A70" s="27" t="s">
        <v>138</v>
      </c>
      <c r="B70" s="27">
        <v>9</v>
      </c>
    </row>
    <row r="71" spans="1:2" x14ac:dyDescent="0.25">
      <c r="A71" s="27" t="s">
        <v>139</v>
      </c>
      <c r="B71" s="27">
        <v>9</v>
      </c>
    </row>
    <row r="72" spans="1:2" x14ac:dyDescent="0.25">
      <c r="A72" s="27" t="s">
        <v>140</v>
      </c>
      <c r="B72" s="27">
        <v>9.1</v>
      </c>
    </row>
    <row r="73" spans="1:2" x14ac:dyDescent="0.25">
      <c r="A73" s="27" t="s">
        <v>141</v>
      </c>
      <c r="B73" s="27">
        <v>9.4</v>
      </c>
    </row>
    <row r="74" spans="1:2" x14ac:dyDescent="0.25">
      <c r="A74" s="27" t="s">
        <v>142</v>
      </c>
      <c r="B74" s="27">
        <v>9.1999999999999993</v>
      </c>
    </row>
    <row r="75" spans="1:2" x14ac:dyDescent="0.25">
      <c r="A75" s="27" t="s">
        <v>143</v>
      </c>
      <c r="B75" s="27">
        <v>8.8000000000000007</v>
      </c>
    </row>
    <row r="76" spans="1:2" x14ac:dyDescent="0.25">
      <c r="A76" s="27" t="s">
        <v>144</v>
      </c>
      <c r="B76" s="27">
        <v>9.1</v>
      </c>
    </row>
    <row r="77" spans="1:2" x14ac:dyDescent="0.25">
      <c r="A77" s="27" t="s">
        <v>145</v>
      </c>
      <c r="B77" s="27">
        <v>8.6999999999999993</v>
      </c>
    </row>
    <row r="78" spans="1:2" x14ac:dyDescent="0.25">
      <c r="A78" s="27" t="s">
        <v>146</v>
      </c>
      <c r="B78" s="27">
        <v>8.3000000000000007</v>
      </c>
    </row>
    <row r="79" spans="1:2" x14ac:dyDescent="0.25">
      <c r="A79" s="27" t="s">
        <v>135</v>
      </c>
      <c r="B79" s="27">
        <v>8.3000000000000007</v>
      </c>
    </row>
    <row r="80" spans="1:2" x14ac:dyDescent="0.25">
      <c r="A80" s="27" t="s">
        <v>136</v>
      </c>
      <c r="B80" s="27">
        <v>8.1999999999999993</v>
      </c>
    </row>
    <row r="81" spans="1:2" x14ac:dyDescent="0.25">
      <c r="A81" s="27" t="s">
        <v>137</v>
      </c>
      <c r="B81" s="27">
        <v>7.9</v>
      </c>
    </row>
    <row r="82" spans="1:2" x14ac:dyDescent="0.25">
      <c r="A82" s="27" t="s">
        <v>138</v>
      </c>
      <c r="B82" s="27">
        <v>7.2</v>
      </c>
    </row>
    <row r="83" spans="1:2" x14ac:dyDescent="0.25">
      <c r="A83" s="27" t="s">
        <v>139</v>
      </c>
      <c r="B83" s="27">
        <v>7.7</v>
      </c>
    </row>
    <row r="84" spans="1:2" x14ac:dyDescent="0.25">
      <c r="A84" s="27" t="s">
        <v>140</v>
      </c>
      <c r="B84" s="27">
        <v>7.8</v>
      </c>
    </row>
    <row r="85" spans="1:2" x14ac:dyDescent="0.25">
      <c r="A85" s="27" t="s">
        <v>141</v>
      </c>
      <c r="B85" s="27">
        <v>7.7</v>
      </c>
    </row>
    <row r="86" spans="1:2" x14ac:dyDescent="0.25">
      <c r="A86" s="27" t="s">
        <v>142</v>
      </c>
      <c r="B86" s="27">
        <v>7.4</v>
      </c>
    </row>
    <row r="87" spans="1:2" x14ac:dyDescent="0.25">
      <c r="A87" s="27" t="s">
        <v>143</v>
      </c>
      <c r="B87" s="27">
        <v>6.8</v>
      </c>
    </row>
    <row r="88" spans="1:2" x14ac:dyDescent="0.25">
      <c r="A88" s="27" t="s">
        <v>144</v>
      </c>
      <c r="B88" s="27">
        <v>6.8</v>
      </c>
    </row>
    <row r="89" spans="1:2" x14ac:dyDescent="0.25">
      <c r="A89" s="27" t="s">
        <v>145</v>
      </c>
      <c r="B89" s="27">
        <v>6.6</v>
      </c>
    </row>
    <row r="90" spans="1:2" x14ac:dyDescent="0.25">
      <c r="A90" s="27" t="s">
        <v>146</v>
      </c>
      <c r="B90" s="27">
        <v>6.4</v>
      </c>
    </row>
    <row r="91" spans="1:2" x14ac:dyDescent="0.25">
      <c r="A91" s="27" t="s">
        <v>135</v>
      </c>
      <c r="B91" s="27">
        <v>6.7</v>
      </c>
    </row>
    <row r="92" spans="1:2" x14ac:dyDescent="0.25">
      <c r="A92" s="27" t="s">
        <v>136</v>
      </c>
      <c r="B92" s="27">
        <v>6.8</v>
      </c>
    </row>
    <row r="93" spans="1:2" x14ac:dyDescent="0.25">
      <c r="A93" s="27" t="s">
        <v>137</v>
      </c>
      <c r="B93" s="27">
        <v>6.8</v>
      </c>
    </row>
    <row r="94" spans="1:2" x14ac:dyDescent="0.25">
      <c r="A94" s="27" t="s">
        <v>138</v>
      </c>
      <c r="B94" s="27">
        <v>6.8</v>
      </c>
    </row>
    <row r="95" spans="1:2" x14ac:dyDescent="0.25">
      <c r="A95" s="27" t="s">
        <v>139</v>
      </c>
      <c r="B95" s="27">
        <v>6.8</v>
      </c>
    </row>
    <row r="96" spans="1:2" x14ac:dyDescent="0.25">
      <c r="A96" s="27" t="s">
        <v>140</v>
      </c>
      <c r="B96" s="27">
        <v>6.7</v>
      </c>
    </row>
    <row r="97" spans="1:2" x14ac:dyDescent="0.25">
      <c r="A97" s="27" t="s">
        <v>141</v>
      </c>
      <c r="B97" s="27">
        <v>6.9</v>
      </c>
    </row>
    <row r="98" spans="1:2" x14ac:dyDescent="0.25">
      <c r="A98" s="27" t="s">
        <v>142</v>
      </c>
      <c r="B98" s="27">
        <v>6.6</v>
      </c>
    </row>
    <row r="99" spans="1:2" x14ac:dyDescent="0.25">
      <c r="A99" s="27" t="s">
        <v>143</v>
      </c>
      <c r="B99" s="27">
        <v>6.2</v>
      </c>
    </row>
    <row r="100" spans="1:2" x14ac:dyDescent="0.25">
      <c r="A100" s="27" t="s">
        <v>144</v>
      </c>
      <c r="B100" s="27">
        <v>6.3</v>
      </c>
    </row>
    <row r="101" spans="1:2" x14ac:dyDescent="0.25">
      <c r="A101" s="27" t="s">
        <v>145</v>
      </c>
      <c r="B101" s="27">
        <v>6.4</v>
      </c>
    </row>
    <row r="102" spans="1:2" x14ac:dyDescent="0.25">
      <c r="A102" s="27" t="s">
        <v>146</v>
      </c>
      <c r="B102" s="27">
        <v>6.2</v>
      </c>
    </row>
    <row r="103" spans="1:2" x14ac:dyDescent="0.25">
      <c r="A103" s="27" t="s">
        <v>135</v>
      </c>
      <c r="B103" s="27">
        <v>5.8</v>
      </c>
    </row>
    <row r="104" spans="1:2" x14ac:dyDescent="0.25">
      <c r="A104" s="27" t="s">
        <v>136</v>
      </c>
      <c r="B104" s="27">
        <v>5.4</v>
      </c>
    </row>
    <row r="105" spans="1:2" x14ac:dyDescent="0.25">
      <c r="A105" s="27" t="s">
        <v>137</v>
      </c>
      <c r="B105" s="27">
        <v>5.5</v>
      </c>
    </row>
    <row r="106" spans="1:2" x14ac:dyDescent="0.25">
      <c r="A106" s="27" t="s">
        <v>138</v>
      </c>
      <c r="B106" s="27">
        <v>6.1</v>
      </c>
    </row>
    <row r="107" spans="1:2" x14ac:dyDescent="0.25">
      <c r="A107" s="27" t="s">
        <v>139</v>
      </c>
      <c r="B107" s="27">
        <v>5.6</v>
      </c>
    </row>
    <row r="108" spans="1:2" x14ac:dyDescent="0.25">
      <c r="A108" s="27" t="s">
        <v>140</v>
      </c>
      <c r="B108" s="27">
        <v>5.9</v>
      </c>
    </row>
    <row r="109" spans="1:2" x14ac:dyDescent="0.25">
      <c r="A109" s="27" t="s">
        <v>141</v>
      </c>
      <c r="B109" s="27">
        <v>5.5</v>
      </c>
    </row>
    <row r="110" spans="1:2" x14ac:dyDescent="0.25">
      <c r="A110" s="27" t="s">
        <v>142</v>
      </c>
      <c r="B110" s="27">
        <v>5.6</v>
      </c>
    </row>
    <row r="111" spans="1:2" x14ac:dyDescent="0.25">
      <c r="A111" s="27" t="s">
        <v>143</v>
      </c>
      <c r="B111" s="27">
        <v>6.4</v>
      </c>
    </row>
    <row r="112" spans="1:2" x14ac:dyDescent="0.25">
      <c r="A112" s="27" t="s">
        <v>144</v>
      </c>
      <c r="B112" s="27">
        <v>5.8</v>
      </c>
    </row>
    <row r="113" spans="1:2" x14ac:dyDescent="0.25">
      <c r="A113" s="27" t="s">
        <v>145</v>
      </c>
      <c r="B113" s="27">
        <v>5.8</v>
      </c>
    </row>
    <row r="114" spans="1:2" x14ac:dyDescent="0.25">
      <c r="A114" s="27" t="s">
        <v>146</v>
      </c>
      <c r="B114" s="27">
        <v>5.9</v>
      </c>
    </row>
    <row r="115" spans="1:2" x14ac:dyDescent="0.25">
      <c r="A115" s="27" t="s">
        <v>135</v>
      </c>
      <c r="B115" s="27">
        <v>5.8</v>
      </c>
    </row>
    <row r="116" spans="1:2" x14ac:dyDescent="0.25">
      <c r="A116" s="27" t="s">
        <v>136</v>
      </c>
      <c r="B116" s="27">
        <v>5.5</v>
      </c>
    </row>
    <row r="117" spans="1:2" x14ac:dyDescent="0.25">
      <c r="A117" s="27" t="s">
        <v>137</v>
      </c>
      <c r="B117" s="27">
        <v>5</v>
      </c>
    </row>
    <row r="118" spans="1:2" x14ac:dyDescent="0.25">
      <c r="A118" s="27" t="s">
        <v>138</v>
      </c>
      <c r="B118" s="27">
        <v>5.0999999999999996</v>
      </c>
    </row>
    <row r="119" spans="1:2" x14ac:dyDescent="0.25">
      <c r="A119" s="27" t="s">
        <v>139</v>
      </c>
      <c r="B119" s="27">
        <v>5.2</v>
      </c>
    </row>
    <row r="120" spans="1:2" x14ac:dyDescent="0.25">
      <c r="A120" s="27" t="s">
        <v>140</v>
      </c>
      <c r="B120" s="27">
        <v>4.9000000000000004</v>
      </c>
    </row>
    <row r="121" spans="1:2" x14ac:dyDescent="0.25">
      <c r="A121" s="27" t="s">
        <v>141</v>
      </c>
      <c r="B121" s="27">
        <v>5.0999999999999996</v>
      </c>
    </row>
    <row r="122" spans="1:2" x14ac:dyDescent="0.25">
      <c r="A122" s="27" t="s">
        <v>142</v>
      </c>
      <c r="B122" s="27">
        <v>5.2</v>
      </c>
    </row>
    <row r="123" spans="1:2" x14ac:dyDescent="0.25">
      <c r="A123" s="27" t="s">
        <v>143</v>
      </c>
      <c r="B123" s="27">
        <v>5.0999999999999996</v>
      </c>
    </row>
    <row r="124" spans="1:2" x14ac:dyDescent="0.25">
      <c r="A124" s="27" t="s">
        <v>144</v>
      </c>
      <c r="B124" s="27">
        <v>4.9000000000000004</v>
      </c>
    </row>
    <row r="125" spans="1:2" x14ac:dyDescent="0.25">
      <c r="A125" s="27" t="s">
        <v>145</v>
      </c>
      <c r="B125" s="27">
        <v>4.8</v>
      </c>
    </row>
    <row r="126" spans="1:2" x14ac:dyDescent="0.25">
      <c r="A126" s="27" t="s">
        <v>146</v>
      </c>
      <c r="B126" s="27">
        <v>5</v>
      </c>
    </row>
    <row r="127" spans="1:2" x14ac:dyDescent="0.25">
      <c r="A127" s="27" t="s">
        <v>135</v>
      </c>
      <c r="B127" s="27">
        <v>5</v>
      </c>
    </row>
    <row r="128" spans="1:2" x14ac:dyDescent="0.25">
      <c r="A128" s="27" t="s">
        <v>136</v>
      </c>
      <c r="B128" s="27">
        <v>4.9000000000000004</v>
      </c>
    </row>
    <row r="129" spans="1:2" x14ac:dyDescent="0.25">
      <c r="A129" s="27" t="s">
        <v>137</v>
      </c>
      <c r="B129" s="27">
        <v>5</v>
      </c>
    </row>
    <row r="130" spans="1:2" x14ac:dyDescent="0.25">
      <c r="A130" s="27" t="s">
        <v>138</v>
      </c>
      <c r="B130" s="27">
        <v>4.8</v>
      </c>
    </row>
    <row r="131" spans="1:2" x14ac:dyDescent="0.25">
      <c r="A131" s="27" t="s">
        <v>139</v>
      </c>
      <c r="B131" s="27">
        <v>4.9000000000000004</v>
      </c>
    </row>
    <row r="132" spans="1:2" x14ac:dyDescent="0.25">
      <c r="A132" s="27" t="s">
        <v>140</v>
      </c>
      <c r="B132" s="27">
        <v>4.5</v>
      </c>
    </row>
    <row r="133" spans="1:2" x14ac:dyDescent="0.25">
      <c r="A133" s="27" t="s">
        <v>141</v>
      </c>
      <c r="B133" s="27">
        <v>4.4000000000000004</v>
      </c>
    </row>
    <row r="134" spans="1:2" x14ac:dyDescent="0.25">
      <c r="A134" s="27" t="s">
        <v>142</v>
      </c>
      <c r="B134" s="27">
        <v>4.7</v>
      </c>
    </row>
    <row r="135" spans="1:2" x14ac:dyDescent="0.25">
      <c r="A135" s="27" t="s">
        <v>143</v>
      </c>
      <c r="B135" s="27">
        <v>4.5999999999999996</v>
      </c>
    </row>
    <row r="136" spans="1:2" x14ac:dyDescent="0.25">
      <c r="A136" s="27" t="s">
        <v>144</v>
      </c>
      <c r="B136" s="27">
        <v>4.4000000000000004</v>
      </c>
    </row>
    <row r="137" spans="1:2" x14ac:dyDescent="0.25">
      <c r="A137" s="27" t="s">
        <v>145</v>
      </c>
      <c r="B137" s="27">
        <v>4.5</v>
      </c>
    </row>
    <row r="138" spans="1:2" x14ac:dyDescent="0.25">
      <c r="A138" s="27" t="s">
        <v>146</v>
      </c>
      <c r="B138" s="27">
        <v>4.4000000000000004</v>
      </c>
    </row>
    <row r="139" spans="1:2" x14ac:dyDescent="0.25">
      <c r="A139" s="27" t="s">
        <v>135</v>
      </c>
      <c r="B139" s="27">
        <v>4.8</v>
      </c>
    </row>
    <row r="140" spans="1:2" x14ac:dyDescent="0.25">
      <c r="A140" s="27" t="s">
        <v>136</v>
      </c>
      <c r="B140" s="27">
        <v>4.3</v>
      </c>
    </row>
    <row r="141" spans="1:2" x14ac:dyDescent="0.25">
      <c r="A141" s="27" t="s">
        <v>137</v>
      </c>
      <c r="B141" s="27">
        <v>4.7</v>
      </c>
    </row>
    <row r="142" spans="1:2" x14ac:dyDescent="0.25">
      <c r="A142" s="27" t="s">
        <v>138</v>
      </c>
      <c r="B142" s="27">
        <v>4.2</v>
      </c>
    </row>
    <row r="143" spans="1:2" x14ac:dyDescent="0.25">
      <c r="A143" s="27" t="s">
        <v>139</v>
      </c>
      <c r="B143" s="27">
        <v>4.2</v>
      </c>
    </row>
    <row r="144" spans="1:2" x14ac:dyDescent="0.25">
      <c r="A144" s="27" t="s">
        <v>140</v>
      </c>
      <c r="B144" s="27">
        <v>4.3</v>
      </c>
    </row>
    <row r="145" spans="1:2" x14ac:dyDescent="0.25">
      <c r="A145" s="27" t="s">
        <v>141</v>
      </c>
      <c r="B145" s="27">
        <v>4.5</v>
      </c>
    </row>
    <row r="146" spans="1:2" x14ac:dyDescent="0.25">
      <c r="A146" s="27" t="s">
        <v>142</v>
      </c>
      <c r="B146" s="27">
        <v>4.2</v>
      </c>
    </row>
    <row r="147" spans="1:2" x14ac:dyDescent="0.25">
      <c r="A147" s="27" t="s">
        <v>143</v>
      </c>
      <c r="B147" s="27">
        <v>3.9</v>
      </c>
    </row>
    <row r="148" spans="1:2" x14ac:dyDescent="0.25">
      <c r="A148" s="27" t="s">
        <v>144</v>
      </c>
      <c r="B148" s="27">
        <v>4.0999999999999996</v>
      </c>
    </row>
    <row r="149" spans="1:2" x14ac:dyDescent="0.25">
      <c r="A149" s="27" t="s">
        <v>145</v>
      </c>
      <c r="B149" s="27">
        <v>4.2</v>
      </c>
    </row>
    <row r="150" spans="1:2" x14ac:dyDescent="0.25">
      <c r="A150" s="27" t="s">
        <v>146</v>
      </c>
      <c r="B150" s="27">
        <v>4.2</v>
      </c>
    </row>
    <row r="151" spans="1:2" x14ac:dyDescent="0.25">
      <c r="A151" s="27" t="s">
        <v>135</v>
      </c>
      <c r="B151" s="27">
        <v>4.3</v>
      </c>
    </row>
    <row r="152" spans="1:2" x14ac:dyDescent="0.25">
      <c r="A152" s="27" t="s">
        <v>136</v>
      </c>
      <c r="B152" s="27">
        <v>4.4000000000000004</v>
      </c>
    </row>
    <row r="153" spans="1:2" x14ac:dyDescent="0.25">
      <c r="A153" s="27" t="s">
        <v>137</v>
      </c>
      <c r="B153" s="27">
        <v>6</v>
      </c>
    </row>
    <row r="154" spans="1:2" x14ac:dyDescent="0.25">
      <c r="A154" s="27" t="s">
        <v>138</v>
      </c>
      <c r="B154" s="27">
        <v>18.899999999999999</v>
      </c>
    </row>
  </sheetData>
  <mergeCells count="11">
    <mergeCell ref="B6:F6"/>
    <mergeCell ref="A1:F1"/>
    <mergeCell ref="A2:F2"/>
    <mergeCell ref="A3:F3"/>
    <mergeCell ref="B4:F4"/>
    <mergeCell ref="A5:F5"/>
    <mergeCell ref="B7:F7"/>
    <mergeCell ref="B8:F8"/>
    <mergeCell ref="B9:F9"/>
    <mergeCell ref="B10:F10"/>
    <mergeCell ref="B11:F11"/>
  </mergeCells>
  <pageMargins left="0.7" right="0.7" top="0.75" bottom="0.75" header="0.3" footer="0.3"/>
  <pageSetup orientation="landscape"/>
  <headerFooter>
    <oddHeader>&amp;CBureau of Labor Statistics</oddHeader>
    <oddFooter>&amp;LSource: Bureau of Labor Statistics&amp;RGenerated on: May 10, 2020 (11:28:37 PM)</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25CB6-FDAA-4DB4-A6B5-B07239E5A400}">
  <dimension ref="A1:M24"/>
  <sheetViews>
    <sheetView workbookViewId="0">
      <pane ySplit="13" topLeftCell="A14" activePane="bottomLeft" state="frozen"/>
      <selection pane="bottomLeft" activeCell="A13" sqref="A13:M24"/>
    </sheetView>
  </sheetViews>
  <sheetFormatPr baseColWidth="10" defaultColWidth="9.140625" defaultRowHeight="15" x14ac:dyDescent="0.25"/>
  <cols>
    <col min="1" max="1" width="20" style="27" customWidth="1"/>
    <col min="2" max="2" width="8" style="27" customWidth="1"/>
    <col min="3" max="16384" width="9.140625" style="27"/>
  </cols>
  <sheetData>
    <row r="1" spans="1:13" ht="15.75" x14ac:dyDescent="0.25">
      <c r="A1" s="97" t="s">
        <v>118</v>
      </c>
      <c r="B1" s="95"/>
      <c r="C1" s="95"/>
      <c r="D1" s="95"/>
      <c r="E1" s="95"/>
      <c r="F1" s="95"/>
    </row>
    <row r="2" spans="1:13" ht="15.75" x14ac:dyDescent="0.25">
      <c r="A2" s="97" t="s">
        <v>119</v>
      </c>
      <c r="B2" s="95"/>
      <c r="C2" s="95"/>
      <c r="D2" s="95"/>
      <c r="E2" s="95"/>
      <c r="F2" s="95"/>
    </row>
    <row r="3" spans="1:13" x14ac:dyDescent="0.25">
      <c r="A3" s="95"/>
      <c r="B3" s="95"/>
      <c r="C3" s="95"/>
      <c r="D3" s="95"/>
      <c r="E3" s="95"/>
      <c r="F3" s="95"/>
    </row>
    <row r="4" spans="1:13" x14ac:dyDescent="0.25">
      <c r="A4" s="28" t="s">
        <v>120</v>
      </c>
      <c r="B4" s="94" t="s">
        <v>149</v>
      </c>
      <c r="C4" s="95"/>
      <c r="D4" s="95"/>
      <c r="E4" s="95"/>
      <c r="F4" s="95"/>
    </row>
    <row r="5" spans="1:13" x14ac:dyDescent="0.25">
      <c r="A5" s="98" t="s">
        <v>122</v>
      </c>
      <c r="B5" s="95"/>
      <c r="C5" s="95"/>
      <c r="D5" s="95"/>
      <c r="E5" s="95"/>
      <c r="F5" s="95"/>
    </row>
    <row r="6" spans="1:13" x14ac:dyDescent="0.25">
      <c r="A6" s="28" t="s">
        <v>123</v>
      </c>
      <c r="B6" s="94" t="s">
        <v>148</v>
      </c>
      <c r="C6" s="95"/>
      <c r="D6" s="95"/>
      <c r="E6" s="95"/>
      <c r="F6" s="95"/>
    </row>
    <row r="7" spans="1:13" x14ac:dyDescent="0.25">
      <c r="A7" s="28" t="s">
        <v>125</v>
      </c>
      <c r="B7" s="94" t="s">
        <v>102</v>
      </c>
      <c r="C7" s="95"/>
      <c r="D7" s="95"/>
      <c r="E7" s="95"/>
      <c r="F7" s="95"/>
    </row>
    <row r="8" spans="1:13" x14ac:dyDescent="0.25">
      <c r="A8" s="28" t="s">
        <v>126</v>
      </c>
      <c r="B8" s="94" t="s">
        <v>147</v>
      </c>
      <c r="C8" s="95"/>
      <c r="D8" s="95"/>
      <c r="E8" s="95"/>
      <c r="F8" s="95"/>
    </row>
    <row r="9" spans="1:13" x14ac:dyDescent="0.25">
      <c r="A9" s="28" t="s">
        <v>128</v>
      </c>
      <c r="B9" s="94" t="s">
        <v>129</v>
      </c>
      <c r="C9" s="95"/>
      <c r="D9" s="95"/>
      <c r="E9" s="95"/>
      <c r="F9" s="95"/>
    </row>
    <row r="10" spans="1:13" x14ac:dyDescent="0.25">
      <c r="A10" s="28" t="s">
        <v>130</v>
      </c>
      <c r="B10" s="94" t="s">
        <v>131</v>
      </c>
      <c r="C10" s="95"/>
      <c r="D10" s="95"/>
      <c r="E10" s="95"/>
      <c r="F10" s="95"/>
    </row>
    <row r="11" spans="1:13" x14ac:dyDescent="0.25">
      <c r="A11" s="28" t="s">
        <v>132</v>
      </c>
      <c r="B11" s="96" t="s">
        <v>133</v>
      </c>
      <c r="C11" s="95"/>
      <c r="D11" s="95"/>
      <c r="E11" s="95"/>
      <c r="F11" s="95"/>
    </row>
    <row r="13" spans="1:13" ht="15.75" thickBot="1" x14ac:dyDescent="0.3">
      <c r="A13" s="29" t="s">
        <v>134</v>
      </c>
      <c r="B13" s="29" t="s">
        <v>135</v>
      </c>
      <c r="C13" s="29" t="s">
        <v>136</v>
      </c>
      <c r="D13" s="29" t="s">
        <v>137</v>
      </c>
      <c r="E13" s="29" t="s">
        <v>138</v>
      </c>
      <c r="F13" s="29" t="s">
        <v>139</v>
      </c>
      <c r="G13" s="29" t="s">
        <v>140</v>
      </c>
      <c r="H13" s="29" t="s">
        <v>141</v>
      </c>
      <c r="I13" s="29" t="s">
        <v>142</v>
      </c>
      <c r="J13" s="29" t="s">
        <v>143</v>
      </c>
      <c r="K13" s="29" t="s">
        <v>144</v>
      </c>
      <c r="L13" s="29" t="s">
        <v>145</v>
      </c>
      <c r="M13" s="29" t="s">
        <v>146</v>
      </c>
    </row>
    <row r="14" spans="1:13" ht="15.75" thickTop="1" x14ac:dyDescent="0.25">
      <c r="A14" s="30">
        <v>2010</v>
      </c>
      <c r="B14" s="32">
        <v>2930</v>
      </c>
      <c r="C14" s="32">
        <v>2879</v>
      </c>
      <c r="D14" s="32">
        <v>2931</v>
      </c>
      <c r="E14" s="32">
        <v>2830</v>
      </c>
      <c r="F14" s="32">
        <v>2722</v>
      </c>
      <c r="G14" s="32">
        <v>2783</v>
      </c>
      <c r="H14" s="32">
        <v>2772</v>
      </c>
      <c r="I14" s="32">
        <v>2731</v>
      </c>
      <c r="J14" s="32">
        <v>2827</v>
      </c>
      <c r="K14" s="32">
        <v>2801</v>
      </c>
      <c r="L14" s="32">
        <v>2941</v>
      </c>
      <c r="M14" s="32">
        <v>2952</v>
      </c>
    </row>
    <row r="15" spans="1:13" x14ac:dyDescent="0.25">
      <c r="A15" s="30">
        <v>2011</v>
      </c>
      <c r="B15" s="32">
        <v>2796</v>
      </c>
      <c r="C15" s="32">
        <v>2650</v>
      </c>
      <c r="D15" s="32">
        <v>2629</v>
      </c>
      <c r="E15" s="32">
        <v>2698</v>
      </c>
      <c r="F15" s="32">
        <v>2631</v>
      </c>
      <c r="G15" s="32">
        <v>2614</v>
      </c>
      <c r="H15" s="32">
        <v>2558</v>
      </c>
      <c r="I15" s="32">
        <v>2573</v>
      </c>
      <c r="J15" s="32">
        <v>2595</v>
      </c>
      <c r="K15" s="32">
        <v>2625</v>
      </c>
      <c r="L15" s="32">
        <v>2600</v>
      </c>
      <c r="M15" s="32">
        <v>2580</v>
      </c>
    </row>
    <row r="16" spans="1:13" x14ac:dyDescent="0.25">
      <c r="A16" s="30">
        <v>2012</v>
      </c>
      <c r="B16" s="32">
        <v>2566</v>
      </c>
      <c r="C16" s="32">
        <v>2639</v>
      </c>
      <c r="D16" s="32">
        <v>2551</v>
      </c>
      <c r="E16" s="32">
        <v>2499</v>
      </c>
      <c r="F16" s="32">
        <v>2665</v>
      </c>
      <c r="G16" s="32">
        <v>2680</v>
      </c>
      <c r="H16" s="32">
        <v>2490</v>
      </c>
      <c r="I16" s="32">
        <v>2456</v>
      </c>
      <c r="J16" s="32">
        <v>2385</v>
      </c>
      <c r="K16" s="32">
        <v>2449</v>
      </c>
      <c r="L16" s="32">
        <v>2421</v>
      </c>
      <c r="M16" s="32">
        <v>2357</v>
      </c>
    </row>
    <row r="17" spans="1:13" x14ac:dyDescent="0.25">
      <c r="A17" s="30">
        <v>2013</v>
      </c>
      <c r="B17" s="32">
        <v>2380</v>
      </c>
      <c r="C17" s="32">
        <v>2400</v>
      </c>
      <c r="D17" s="32">
        <v>2257</v>
      </c>
      <c r="E17" s="32">
        <v>2204</v>
      </c>
      <c r="F17" s="32">
        <v>2248</v>
      </c>
      <c r="G17" s="32">
        <v>2247</v>
      </c>
      <c r="H17" s="32">
        <v>2345</v>
      </c>
      <c r="I17" s="32">
        <v>2303</v>
      </c>
      <c r="J17" s="32">
        <v>2190</v>
      </c>
      <c r="K17" s="32">
        <v>2254</v>
      </c>
      <c r="L17" s="32">
        <v>2180</v>
      </c>
      <c r="M17" s="32">
        <v>2072</v>
      </c>
    </row>
    <row r="18" spans="1:13" x14ac:dyDescent="0.25">
      <c r="A18" s="30">
        <v>2014</v>
      </c>
      <c r="B18" s="32">
        <v>2072</v>
      </c>
      <c r="C18" s="32">
        <v>2059</v>
      </c>
      <c r="D18" s="32">
        <v>1981</v>
      </c>
      <c r="E18" s="32">
        <v>1816</v>
      </c>
      <c r="F18" s="32">
        <v>1939</v>
      </c>
      <c r="G18" s="32">
        <v>1971</v>
      </c>
      <c r="H18" s="32">
        <v>1963</v>
      </c>
      <c r="I18" s="32">
        <v>1896</v>
      </c>
      <c r="J18" s="32">
        <v>1732</v>
      </c>
      <c r="K18" s="32">
        <v>1760</v>
      </c>
      <c r="L18" s="32">
        <v>1703</v>
      </c>
      <c r="M18" s="32">
        <v>1641</v>
      </c>
    </row>
    <row r="19" spans="1:13" x14ac:dyDescent="0.25">
      <c r="A19" s="30">
        <v>2015</v>
      </c>
      <c r="B19" s="32">
        <v>1745</v>
      </c>
      <c r="C19" s="32">
        <v>1758</v>
      </c>
      <c r="D19" s="32">
        <v>1761</v>
      </c>
      <c r="E19" s="32">
        <v>1790</v>
      </c>
      <c r="F19" s="32">
        <v>1779</v>
      </c>
      <c r="G19" s="32">
        <v>1767</v>
      </c>
      <c r="H19" s="32">
        <v>1800</v>
      </c>
      <c r="I19" s="32">
        <v>1732</v>
      </c>
      <c r="J19" s="32">
        <v>1622</v>
      </c>
      <c r="K19" s="32">
        <v>1661</v>
      </c>
      <c r="L19" s="32">
        <v>1674</v>
      </c>
      <c r="M19" s="32">
        <v>1628</v>
      </c>
    </row>
    <row r="20" spans="1:13" x14ac:dyDescent="0.25">
      <c r="A20" s="30">
        <v>2016</v>
      </c>
      <c r="B20" s="32">
        <v>1533</v>
      </c>
      <c r="C20" s="32">
        <v>1446</v>
      </c>
      <c r="D20" s="32">
        <v>1472</v>
      </c>
      <c r="E20" s="32">
        <v>1634</v>
      </c>
      <c r="F20" s="32">
        <v>1495</v>
      </c>
      <c r="G20" s="32">
        <v>1583</v>
      </c>
      <c r="H20" s="32">
        <v>1460</v>
      </c>
      <c r="I20" s="32">
        <v>1522</v>
      </c>
      <c r="J20" s="32">
        <v>1739</v>
      </c>
      <c r="K20" s="32">
        <v>1552</v>
      </c>
      <c r="L20" s="32">
        <v>1551</v>
      </c>
      <c r="M20" s="32">
        <v>1592</v>
      </c>
    </row>
    <row r="21" spans="1:13" x14ac:dyDescent="0.25">
      <c r="A21" s="30">
        <v>2017</v>
      </c>
      <c r="B21" s="32">
        <v>1564</v>
      </c>
      <c r="C21" s="32">
        <v>1511</v>
      </c>
      <c r="D21" s="32">
        <v>1367</v>
      </c>
      <c r="E21" s="32">
        <v>1398</v>
      </c>
      <c r="F21" s="32">
        <v>1403</v>
      </c>
      <c r="G21" s="32">
        <v>1327</v>
      </c>
      <c r="H21" s="32">
        <v>1415</v>
      </c>
      <c r="I21" s="32">
        <v>1409</v>
      </c>
      <c r="J21" s="32">
        <v>1415</v>
      </c>
      <c r="K21" s="32">
        <v>1331</v>
      </c>
      <c r="L21" s="32">
        <v>1310</v>
      </c>
      <c r="M21" s="32">
        <v>1364</v>
      </c>
    </row>
    <row r="22" spans="1:13" x14ac:dyDescent="0.25">
      <c r="A22" s="30">
        <v>2018</v>
      </c>
      <c r="B22" s="32">
        <v>1380</v>
      </c>
      <c r="C22" s="32">
        <v>1375</v>
      </c>
      <c r="D22" s="32">
        <v>1401</v>
      </c>
      <c r="E22" s="32">
        <v>1363</v>
      </c>
      <c r="F22" s="32">
        <v>1380</v>
      </c>
      <c r="G22" s="32">
        <v>1291</v>
      </c>
      <c r="H22" s="32">
        <v>1264</v>
      </c>
      <c r="I22" s="32">
        <v>1318</v>
      </c>
      <c r="J22" s="32">
        <v>1299</v>
      </c>
      <c r="K22" s="32">
        <v>1249</v>
      </c>
      <c r="L22" s="32">
        <v>1297</v>
      </c>
      <c r="M22" s="32">
        <v>1268</v>
      </c>
    </row>
    <row r="23" spans="1:13" x14ac:dyDescent="0.25">
      <c r="A23" s="30">
        <v>2019</v>
      </c>
      <c r="B23" s="32">
        <v>1400</v>
      </c>
      <c r="C23" s="32">
        <v>1248</v>
      </c>
      <c r="D23" s="32">
        <v>1357</v>
      </c>
      <c r="E23" s="32">
        <v>1198</v>
      </c>
      <c r="F23" s="32">
        <v>1197</v>
      </c>
      <c r="G23" s="32">
        <v>1252</v>
      </c>
      <c r="H23" s="32">
        <v>1305</v>
      </c>
      <c r="I23" s="32">
        <v>1213</v>
      </c>
      <c r="J23" s="32">
        <v>1137</v>
      </c>
      <c r="K23" s="32">
        <v>1203</v>
      </c>
      <c r="L23" s="32">
        <v>1236</v>
      </c>
      <c r="M23" s="32">
        <v>1231</v>
      </c>
    </row>
    <row r="24" spans="1:13" x14ac:dyDescent="0.25">
      <c r="A24" s="30">
        <v>2020</v>
      </c>
      <c r="B24" s="32">
        <v>1275</v>
      </c>
      <c r="C24" s="32">
        <v>1322</v>
      </c>
      <c r="D24" s="32">
        <v>1771</v>
      </c>
      <c r="E24" s="32">
        <v>5263</v>
      </c>
      <c r="F24" s="33"/>
      <c r="G24" s="33"/>
      <c r="H24" s="33"/>
      <c r="I24" s="33"/>
      <c r="J24" s="33"/>
      <c r="K24" s="33"/>
      <c r="L24" s="33"/>
      <c r="M24" s="33"/>
    </row>
  </sheetData>
  <mergeCells count="11">
    <mergeCell ref="B11:F11"/>
    <mergeCell ref="B6:F6"/>
    <mergeCell ref="B7:F7"/>
    <mergeCell ref="B8:F8"/>
    <mergeCell ref="B9:F9"/>
    <mergeCell ref="B10:F10"/>
    <mergeCell ref="A1:F1"/>
    <mergeCell ref="A2:F2"/>
    <mergeCell ref="A3:F3"/>
    <mergeCell ref="B4:F4"/>
    <mergeCell ref="A5:F5"/>
  </mergeCells>
  <pageMargins left="0.7" right="0.7" top="0.75" bottom="0.75" header="0.3" footer="0.3"/>
  <pageSetup orientation="landscape"/>
  <headerFooter>
    <oddHeader>&amp;CBureau of Labor Statistics</oddHeader>
    <oddFooter>&amp;LSource: Bureau of Labor Statistics&amp;RGenerated on: May 10, 2020 (11:31:52 PM)</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0932-70BE-4B17-8D83-56B765F50C2A}">
  <dimension ref="A1:J70"/>
  <sheetViews>
    <sheetView workbookViewId="0">
      <selection activeCell="L16" sqref="L16"/>
    </sheetView>
  </sheetViews>
  <sheetFormatPr baseColWidth="10" defaultRowHeight="15" x14ac:dyDescent="0.25"/>
  <cols>
    <col min="1" max="1" width="50.140625" customWidth="1"/>
  </cols>
  <sheetData>
    <row r="1" spans="1:10" ht="21.75" x14ac:dyDescent="0.25">
      <c r="A1" s="65" t="s">
        <v>111</v>
      </c>
      <c r="B1" s="65"/>
      <c r="C1" s="65"/>
      <c r="D1" s="65"/>
      <c r="E1" s="65"/>
      <c r="F1" s="65"/>
      <c r="G1" s="65"/>
      <c r="H1" s="65"/>
      <c r="I1" s="65"/>
      <c r="J1" s="65"/>
    </row>
    <row r="2" spans="1:10" x14ac:dyDescent="0.25">
      <c r="A2" s="9"/>
    </row>
    <row r="3" spans="1:10" x14ac:dyDescent="0.25">
      <c r="A3" s="81" t="s">
        <v>86</v>
      </c>
      <c r="B3" s="82"/>
      <c r="C3" s="82"/>
      <c r="D3" s="82"/>
      <c r="E3" s="82"/>
      <c r="F3" s="82"/>
      <c r="G3" s="82"/>
      <c r="H3" s="82"/>
      <c r="I3" s="82"/>
      <c r="J3" s="82"/>
    </row>
    <row r="4" spans="1:10" ht="15.75" thickBot="1" x14ac:dyDescent="0.3">
      <c r="A4" s="83" t="s">
        <v>112</v>
      </c>
      <c r="B4" s="84"/>
      <c r="C4" s="84"/>
      <c r="D4" s="84"/>
      <c r="E4" s="84"/>
      <c r="F4" s="84"/>
      <c r="G4" s="84"/>
      <c r="H4" s="84"/>
      <c r="I4" s="84"/>
      <c r="J4" s="84"/>
    </row>
    <row r="5" spans="1:10" ht="20.25" customHeight="1" thickBot="1" x14ac:dyDescent="0.3">
      <c r="A5" s="85" t="s">
        <v>88</v>
      </c>
      <c r="B5" s="88" t="s">
        <v>89</v>
      </c>
      <c r="C5" s="89"/>
      <c r="D5" s="90"/>
      <c r="E5" s="91" t="s">
        <v>90</v>
      </c>
      <c r="F5" s="92"/>
      <c r="G5" s="92"/>
      <c r="H5" s="92"/>
      <c r="I5" s="92"/>
      <c r="J5" s="93"/>
    </row>
    <row r="6" spans="1:10" x14ac:dyDescent="0.25">
      <c r="A6" s="86"/>
      <c r="B6" s="10" t="s">
        <v>91</v>
      </c>
      <c r="C6" s="10" t="s">
        <v>92</v>
      </c>
      <c r="D6" s="10" t="s">
        <v>91</v>
      </c>
      <c r="E6" s="10" t="s">
        <v>91</v>
      </c>
      <c r="F6" s="10" t="s">
        <v>93</v>
      </c>
      <c r="G6" s="10" t="s">
        <v>94</v>
      </c>
      <c r="H6" s="10" t="s">
        <v>95</v>
      </c>
      <c r="I6" s="10" t="s">
        <v>92</v>
      </c>
      <c r="J6" s="10" t="s">
        <v>91</v>
      </c>
    </row>
    <row r="7" spans="1:10" ht="15.75" thickBot="1" x14ac:dyDescent="0.3">
      <c r="A7" s="87"/>
      <c r="B7" s="11">
        <v>2019</v>
      </c>
      <c r="C7" s="11">
        <v>2020</v>
      </c>
      <c r="D7" s="11">
        <v>2020</v>
      </c>
      <c r="E7" s="11">
        <v>2019</v>
      </c>
      <c r="F7" s="11">
        <v>2019</v>
      </c>
      <c r="G7" s="11">
        <v>2020</v>
      </c>
      <c r="H7" s="11">
        <v>2020</v>
      </c>
      <c r="I7" s="11">
        <v>2020</v>
      </c>
      <c r="J7" s="11">
        <v>2020</v>
      </c>
    </row>
    <row r="8" spans="1:10" ht="15.75" thickBot="1" x14ac:dyDescent="0.3">
      <c r="A8" s="12" t="s">
        <v>113</v>
      </c>
      <c r="B8" s="69"/>
      <c r="C8" s="70"/>
      <c r="D8" s="70"/>
      <c r="E8" s="70"/>
      <c r="F8" s="70"/>
      <c r="G8" s="70"/>
      <c r="H8" s="70"/>
      <c r="I8" s="70"/>
      <c r="J8" s="71"/>
    </row>
    <row r="9" spans="1:10" ht="15.75" thickBot="1" x14ac:dyDescent="0.3">
      <c r="A9" s="13" t="s">
        <v>97</v>
      </c>
      <c r="B9" s="14">
        <v>258693</v>
      </c>
      <c r="C9" s="14">
        <v>259758</v>
      </c>
      <c r="D9" s="14">
        <v>259896</v>
      </c>
      <c r="E9" s="14">
        <v>258693</v>
      </c>
      <c r="F9" s="14">
        <v>260181</v>
      </c>
      <c r="G9" s="14">
        <v>259502</v>
      </c>
      <c r="H9" s="14">
        <v>259628</v>
      </c>
      <c r="I9" s="14">
        <v>259758</v>
      </c>
      <c r="J9" s="14">
        <v>259896</v>
      </c>
    </row>
    <row r="10" spans="1:10" ht="15.75" thickBot="1" x14ac:dyDescent="0.3">
      <c r="A10" s="15" t="s">
        <v>98</v>
      </c>
      <c r="B10" s="16">
        <v>162097</v>
      </c>
      <c r="C10" s="16">
        <v>162537</v>
      </c>
      <c r="D10" s="16">
        <v>155830</v>
      </c>
      <c r="E10" s="16">
        <v>162546</v>
      </c>
      <c r="F10" s="16">
        <v>164556</v>
      </c>
      <c r="G10" s="16">
        <v>164606</v>
      </c>
      <c r="H10" s="16">
        <v>164546</v>
      </c>
      <c r="I10" s="16">
        <v>162913</v>
      </c>
      <c r="J10" s="16">
        <v>156481</v>
      </c>
    </row>
    <row r="11" spans="1:10" ht="15.75" thickBot="1" x14ac:dyDescent="0.3">
      <c r="A11" s="17" t="s">
        <v>99</v>
      </c>
      <c r="B11" s="18">
        <v>62.7</v>
      </c>
      <c r="C11" s="18">
        <v>62.6</v>
      </c>
      <c r="D11" s="18">
        <v>60</v>
      </c>
      <c r="E11" s="18">
        <v>62.8</v>
      </c>
      <c r="F11" s="18">
        <v>63.2</v>
      </c>
      <c r="G11" s="18">
        <v>63.4</v>
      </c>
      <c r="H11" s="18">
        <v>63.4</v>
      </c>
      <c r="I11" s="18">
        <v>62.7</v>
      </c>
      <c r="J11" s="18">
        <v>60.2</v>
      </c>
    </row>
    <row r="12" spans="1:10" ht="15.75" thickBot="1" x14ac:dyDescent="0.3">
      <c r="A12" s="19" t="s">
        <v>100</v>
      </c>
      <c r="B12" s="16">
        <v>156710</v>
      </c>
      <c r="C12" s="16">
        <v>155167</v>
      </c>
      <c r="D12" s="16">
        <v>133326</v>
      </c>
      <c r="E12" s="16">
        <v>156696</v>
      </c>
      <c r="F12" s="16">
        <v>158803</v>
      </c>
      <c r="G12" s="16">
        <v>158714</v>
      </c>
      <c r="H12" s="16">
        <v>158759</v>
      </c>
      <c r="I12" s="16">
        <v>155772</v>
      </c>
      <c r="J12" s="16">
        <v>133403</v>
      </c>
    </row>
    <row r="13" spans="1:10" ht="15.75" thickBot="1" x14ac:dyDescent="0.3">
      <c r="A13" s="20" t="s">
        <v>101</v>
      </c>
      <c r="B13" s="18">
        <v>60.6</v>
      </c>
      <c r="C13" s="18">
        <v>59.7</v>
      </c>
      <c r="D13" s="18">
        <v>51.3</v>
      </c>
      <c r="E13" s="18">
        <v>60.6</v>
      </c>
      <c r="F13" s="18">
        <v>61</v>
      </c>
      <c r="G13" s="18">
        <v>61.2</v>
      </c>
      <c r="H13" s="18">
        <v>61.1</v>
      </c>
      <c r="I13" s="18">
        <v>60</v>
      </c>
      <c r="J13" s="18">
        <v>51.3</v>
      </c>
    </row>
    <row r="14" spans="1:10" ht="15.75" thickBot="1" x14ac:dyDescent="0.3">
      <c r="A14" s="19" t="s">
        <v>102</v>
      </c>
      <c r="B14" s="16">
        <v>5387</v>
      </c>
      <c r="C14" s="16">
        <v>7370</v>
      </c>
      <c r="D14" s="16">
        <v>22504</v>
      </c>
      <c r="E14" s="16">
        <v>5850</v>
      </c>
      <c r="F14" s="16">
        <v>5753</v>
      </c>
      <c r="G14" s="16">
        <v>5892</v>
      </c>
      <c r="H14" s="16">
        <v>5787</v>
      </c>
      <c r="I14" s="16">
        <v>7140</v>
      </c>
      <c r="J14" s="16">
        <v>23078</v>
      </c>
    </row>
    <row r="15" spans="1:10" ht="15.75" thickBot="1" x14ac:dyDescent="0.3">
      <c r="A15" s="20" t="s">
        <v>103</v>
      </c>
      <c r="B15" s="18">
        <v>3.3</v>
      </c>
      <c r="C15" s="18">
        <v>4.5</v>
      </c>
      <c r="D15" s="18">
        <v>14.4</v>
      </c>
      <c r="E15" s="18">
        <v>3.6</v>
      </c>
      <c r="F15" s="18">
        <v>3.5</v>
      </c>
      <c r="G15" s="18">
        <v>3.6</v>
      </c>
      <c r="H15" s="18">
        <v>3.5</v>
      </c>
      <c r="I15" s="18">
        <v>4.4000000000000004</v>
      </c>
      <c r="J15" s="18">
        <v>14.7</v>
      </c>
    </row>
    <row r="16" spans="1:10" ht="15.75" thickBot="1" x14ac:dyDescent="0.3">
      <c r="A16" s="15" t="s">
        <v>104</v>
      </c>
      <c r="B16" s="16">
        <v>96596</v>
      </c>
      <c r="C16" s="16">
        <v>97221</v>
      </c>
      <c r="D16" s="16">
        <v>104066</v>
      </c>
      <c r="E16" s="16">
        <v>96147</v>
      </c>
      <c r="F16" s="16">
        <v>95625</v>
      </c>
      <c r="G16" s="16">
        <v>94896</v>
      </c>
      <c r="H16" s="16">
        <v>95082</v>
      </c>
      <c r="I16" s="16">
        <v>96845</v>
      </c>
      <c r="J16" s="16">
        <v>103415</v>
      </c>
    </row>
    <row r="17" spans="1:10" ht="15.75" thickBot="1" x14ac:dyDescent="0.3">
      <c r="A17" s="17" t="s">
        <v>114</v>
      </c>
      <c r="B17" s="14">
        <v>4951</v>
      </c>
      <c r="C17" s="14">
        <v>5215</v>
      </c>
      <c r="D17" s="14">
        <v>9761</v>
      </c>
      <c r="E17" s="14">
        <v>5105</v>
      </c>
      <c r="F17" s="14">
        <v>4832</v>
      </c>
      <c r="G17" s="14">
        <v>4904</v>
      </c>
      <c r="H17" s="14">
        <v>4962</v>
      </c>
      <c r="I17" s="14">
        <v>5509</v>
      </c>
      <c r="J17" s="14">
        <v>9916</v>
      </c>
    </row>
    <row r="18" spans="1:10" ht="15.75" thickBot="1" x14ac:dyDescent="0.3">
      <c r="A18" s="99"/>
      <c r="B18" s="100"/>
      <c r="C18" s="100"/>
      <c r="D18" s="100"/>
      <c r="E18" s="100"/>
      <c r="F18" s="100"/>
      <c r="G18" s="100"/>
      <c r="H18" s="100"/>
      <c r="I18" s="100"/>
      <c r="J18" s="101"/>
    </row>
    <row r="19" spans="1:10" ht="15.75" thickBot="1" x14ac:dyDescent="0.3">
      <c r="A19" s="12" t="s">
        <v>115</v>
      </c>
      <c r="B19" s="69"/>
      <c r="C19" s="70"/>
      <c r="D19" s="70"/>
      <c r="E19" s="70"/>
      <c r="F19" s="70"/>
      <c r="G19" s="70"/>
      <c r="H19" s="70"/>
      <c r="I19" s="70"/>
      <c r="J19" s="71"/>
    </row>
    <row r="20" spans="1:10" ht="15.75" thickBot="1" x14ac:dyDescent="0.3">
      <c r="A20" s="13" t="s">
        <v>97</v>
      </c>
      <c r="B20" s="14">
        <v>125114</v>
      </c>
      <c r="C20" s="14">
        <v>125639</v>
      </c>
      <c r="D20" s="14">
        <v>125707</v>
      </c>
      <c r="E20" s="14">
        <v>125114</v>
      </c>
      <c r="F20" s="14">
        <v>125852</v>
      </c>
      <c r="G20" s="14">
        <v>125513</v>
      </c>
      <c r="H20" s="14">
        <v>125575</v>
      </c>
      <c r="I20" s="14">
        <v>125639</v>
      </c>
      <c r="J20" s="14">
        <v>125707</v>
      </c>
    </row>
    <row r="21" spans="1:10" ht="15.75" thickBot="1" x14ac:dyDescent="0.3">
      <c r="A21" s="15" t="s">
        <v>98</v>
      </c>
      <c r="B21" s="16">
        <v>86027</v>
      </c>
      <c r="C21" s="16">
        <v>85914</v>
      </c>
      <c r="D21" s="16">
        <v>82820</v>
      </c>
      <c r="E21" s="16">
        <v>86233</v>
      </c>
      <c r="F21" s="16">
        <v>87049</v>
      </c>
      <c r="G21" s="16">
        <v>87088</v>
      </c>
      <c r="H21" s="16">
        <v>87008</v>
      </c>
      <c r="I21" s="16">
        <v>86123</v>
      </c>
      <c r="J21" s="16">
        <v>83139</v>
      </c>
    </row>
    <row r="22" spans="1:10" ht="15.75" thickBot="1" x14ac:dyDescent="0.3">
      <c r="A22" s="17" t="s">
        <v>99</v>
      </c>
      <c r="B22" s="18">
        <v>68.8</v>
      </c>
      <c r="C22" s="18">
        <v>68.400000000000006</v>
      </c>
      <c r="D22" s="18">
        <v>65.900000000000006</v>
      </c>
      <c r="E22" s="18">
        <v>68.900000000000006</v>
      </c>
      <c r="F22" s="18">
        <v>69.2</v>
      </c>
      <c r="G22" s="18">
        <v>69.400000000000006</v>
      </c>
      <c r="H22" s="18">
        <v>69.3</v>
      </c>
      <c r="I22" s="18">
        <v>68.5</v>
      </c>
      <c r="J22" s="18">
        <v>66.099999999999994</v>
      </c>
    </row>
    <row r="23" spans="1:10" ht="15.75" thickBot="1" x14ac:dyDescent="0.3">
      <c r="A23" s="19" t="s">
        <v>100</v>
      </c>
      <c r="B23" s="16">
        <v>82963</v>
      </c>
      <c r="C23" s="16">
        <v>81794</v>
      </c>
      <c r="D23" s="16">
        <v>71810</v>
      </c>
      <c r="E23" s="16">
        <v>82999</v>
      </c>
      <c r="F23" s="16">
        <v>84034</v>
      </c>
      <c r="G23" s="16">
        <v>83940</v>
      </c>
      <c r="H23" s="16">
        <v>83871</v>
      </c>
      <c r="I23" s="16">
        <v>82357</v>
      </c>
      <c r="J23" s="16">
        <v>71916</v>
      </c>
    </row>
    <row r="24" spans="1:10" ht="15.75" thickBot="1" x14ac:dyDescent="0.3">
      <c r="A24" s="20" t="s">
        <v>101</v>
      </c>
      <c r="B24" s="18">
        <v>66.3</v>
      </c>
      <c r="C24" s="18">
        <v>65.099999999999994</v>
      </c>
      <c r="D24" s="18">
        <v>57.1</v>
      </c>
      <c r="E24" s="18">
        <v>66.3</v>
      </c>
      <c r="F24" s="18">
        <v>66.8</v>
      </c>
      <c r="G24" s="18">
        <v>66.900000000000006</v>
      </c>
      <c r="H24" s="18">
        <v>66.8</v>
      </c>
      <c r="I24" s="18">
        <v>65.599999999999994</v>
      </c>
      <c r="J24" s="18">
        <v>57.2</v>
      </c>
    </row>
    <row r="25" spans="1:10" ht="15.75" thickBot="1" x14ac:dyDescent="0.3">
      <c r="A25" s="19" t="s">
        <v>102</v>
      </c>
      <c r="B25" s="16">
        <v>3064</v>
      </c>
      <c r="C25" s="16">
        <v>4120</v>
      </c>
      <c r="D25" s="16">
        <v>11010</v>
      </c>
      <c r="E25" s="16">
        <v>3234</v>
      </c>
      <c r="F25" s="16">
        <v>3015</v>
      </c>
      <c r="G25" s="16">
        <v>3147</v>
      </c>
      <c r="H25" s="16">
        <v>3137</v>
      </c>
      <c r="I25" s="16">
        <v>3765</v>
      </c>
      <c r="J25" s="16">
        <v>11223</v>
      </c>
    </row>
    <row r="26" spans="1:10" ht="15.75" thickBot="1" x14ac:dyDescent="0.3">
      <c r="A26" s="20" t="s">
        <v>103</v>
      </c>
      <c r="B26" s="18">
        <v>3.6</v>
      </c>
      <c r="C26" s="18">
        <v>4.8</v>
      </c>
      <c r="D26" s="18">
        <v>13.3</v>
      </c>
      <c r="E26" s="18">
        <v>3.8</v>
      </c>
      <c r="F26" s="18">
        <v>3.5</v>
      </c>
      <c r="G26" s="18">
        <v>3.6</v>
      </c>
      <c r="H26" s="18">
        <v>3.6</v>
      </c>
      <c r="I26" s="18">
        <v>4.4000000000000004</v>
      </c>
      <c r="J26" s="18">
        <v>13.5</v>
      </c>
    </row>
    <row r="27" spans="1:10" ht="15.75" thickBot="1" x14ac:dyDescent="0.3">
      <c r="A27" s="15" t="s">
        <v>104</v>
      </c>
      <c r="B27" s="16">
        <v>39087</v>
      </c>
      <c r="C27" s="16">
        <v>39725</v>
      </c>
      <c r="D27" s="16">
        <v>42887</v>
      </c>
      <c r="E27" s="16">
        <v>38881</v>
      </c>
      <c r="F27" s="16">
        <v>38803</v>
      </c>
      <c r="G27" s="16">
        <v>38426</v>
      </c>
      <c r="H27" s="16">
        <v>38568</v>
      </c>
      <c r="I27" s="16">
        <v>39516</v>
      </c>
      <c r="J27" s="16">
        <v>42569</v>
      </c>
    </row>
    <row r="28" spans="1:10" ht="15.75" thickBot="1" x14ac:dyDescent="0.3">
      <c r="A28" s="99"/>
      <c r="B28" s="100"/>
      <c r="C28" s="100"/>
      <c r="D28" s="100"/>
      <c r="E28" s="100"/>
      <c r="F28" s="100"/>
      <c r="G28" s="100"/>
      <c r="H28" s="100"/>
      <c r="I28" s="100"/>
      <c r="J28" s="101"/>
    </row>
    <row r="29" spans="1:10" ht="15.75" thickBot="1" x14ac:dyDescent="0.3">
      <c r="A29" s="12" t="s">
        <v>105</v>
      </c>
      <c r="B29" s="69"/>
      <c r="C29" s="70"/>
      <c r="D29" s="70"/>
      <c r="E29" s="70"/>
      <c r="F29" s="70"/>
      <c r="G29" s="70"/>
      <c r="H29" s="70"/>
      <c r="I29" s="70"/>
      <c r="J29" s="71"/>
    </row>
    <row r="30" spans="1:10" ht="15.75" thickBot="1" x14ac:dyDescent="0.3">
      <c r="A30" s="13" t="s">
        <v>97</v>
      </c>
      <c r="B30" s="14">
        <v>116665</v>
      </c>
      <c r="C30" s="14">
        <v>117254</v>
      </c>
      <c r="D30" s="14">
        <v>117330</v>
      </c>
      <c r="E30" s="14">
        <v>116665</v>
      </c>
      <c r="F30" s="14">
        <v>117413</v>
      </c>
      <c r="G30" s="14">
        <v>117110</v>
      </c>
      <c r="H30" s="14">
        <v>117181</v>
      </c>
      <c r="I30" s="14">
        <v>117254</v>
      </c>
      <c r="J30" s="14">
        <v>117330</v>
      </c>
    </row>
    <row r="31" spans="1:10" ht="15.75" thickBot="1" x14ac:dyDescent="0.3">
      <c r="A31" s="15" t="s">
        <v>98</v>
      </c>
      <c r="B31" s="16">
        <v>83415</v>
      </c>
      <c r="C31" s="16">
        <v>83174</v>
      </c>
      <c r="D31" s="16">
        <v>80379</v>
      </c>
      <c r="E31" s="16">
        <v>83421</v>
      </c>
      <c r="F31" s="16">
        <v>84008</v>
      </c>
      <c r="G31" s="16">
        <v>84087</v>
      </c>
      <c r="H31" s="16">
        <v>84001</v>
      </c>
      <c r="I31" s="16">
        <v>83176</v>
      </c>
      <c r="J31" s="16">
        <v>80461</v>
      </c>
    </row>
    <row r="32" spans="1:10" ht="15.75" thickBot="1" x14ac:dyDescent="0.3">
      <c r="A32" s="17" t="s">
        <v>99</v>
      </c>
      <c r="B32" s="18">
        <v>71.5</v>
      </c>
      <c r="C32" s="18">
        <v>70.900000000000006</v>
      </c>
      <c r="D32" s="18">
        <v>68.5</v>
      </c>
      <c r="E32" s="18">
        <v>71.5</v>
      </c>
      <c r="F32" s="18">
        <v>71.5</v>
      </c>
      <c r="G32" s="18">
        <v>71.8</v>
      </c>
      <c r="H32" s="18">
        <v>71.7</v>
      </c>
      <c r="I32" s="18">
        <v>70.900000000000006</v>
      </c>
      <c r="J32" s="18">
        <v>68.599999999999994</v>
      </c>
    </row>
    <row r="33" spans="1:10" ht="15.75" thickBot="1" x14ac:dyDescent="0.3">
      <c r="A33" s="19" t="s">
        <v>100</v>
      </c>
      <c r="B33" s="16">
        <v>80711</v>
      </c>
      <c r="C33" s="16">
        <v>79448</v>
      </c>
      <c r="D33" s="16">
        <v>70041</v>
      </c>
      <c r="E33" s="16">
        <v>80609</v>
      </c>
      <c r="F33" s="16">
        <v>81390</v>
      </c>
      <c r="G33" s="16">
        <v>81345</v>
      </c>
      <c r="H33" s="16">
        <v>81202</v>
      </c>
      <c r="I33" s="16">
        <v>79832</v>
      </c>
      <c r="J33" s="16">
        <v>69977</v>
      </c>
    </row>
    <row r="34" spans="1:10" ht="15.75" thickBot="1" x14ac:dyDescent="0.3">
      <c r="A34" s="20" t="s">
        <v>101</v>
      </c>
      <c r="B34" s="18">
        <v>69.2</v>
      </c>
      <c r="C34" s="18">
        <v>67.8</v>
      </c>
      <c r="D34" s="18">
        <v>59.7</v>
      </c>
      <c r="E34" s="18">
        <v>69.099999999999994</v>
      </c>
      <c r="F34" s="18">
        <v>69.3</v>
      </c>
      <c r="G34" s="18">
        <v>69.5</v>
      </c>
      <c r="H34" s="18">
        <v>69.3</v>
      </c>
      <c r="I34" s="18">
        <v>68.099999999999994</v>
      </c>
      <c r="J34" s="18">
        <v>59.6</v>
      </c>
    </row>
    <row r="35" spans="1:10" ht="15.75" thickBot="1" x14ac:dyDescent="0.3">
      <c r="A35" s="19" t="s">
        <v>102</v>
      </c>
      <c r="B35" s="16">
        <v>2703</v>
      </c>
      <c r="C35" s="16">
        <v>3726</v>
      </c>
      <c r="D35" s="16">
        <v>10338</v>
      </c>
      <c r="E35" s="16">
        <v>2812</v>
      </c>
      <c r="F35" s="16">
        <v>2618</v>
      </c>
      <c r="G35" s="16">
        <v>2743</v>
      </c>
      <c r="H35" s="16">
        <v>2799</v>
      </c>
      <c r="I35" s="16">
        <v>3344</v>
      </c>
      <c r="J35" s="16">
        <v>10483</v>
      </c>
    </row>
    <row r="36" spans="1:10" ht="15.75" thickBot="1" x14ac:dyDescent="0.3">
      <c r="A36" s="20" t="s">
        <v>103</v>
      </c>
      <c r="B36" s="18">
        <v>3.2</v>
      </c>
      <c r="C36" s="18">
        <v>4.5</v>
      </c>
      <c r="D36" s="18">
        <v>12.9</v>
      </c>
      <c r="E36" s="18">
        <v>3.4</v>
      </c>
      <c r="F36" s="18">
        <v>3.1</v>
      </c>
      <c r="G36" s="18">
        <v>3.3</v>
      </c>
      <c r="H36" s="18">
        <v>3.3</v>
      </c>
      <c r="I36" s="18">
        <v>4</v>
      </c>
      <c r="J36" s="18">
        <v>13</v>
      </c>
    </row>
    <row r="37" spans="1:10" ht="15.75" thickBot="1" x14ac:dyDescent="0.3">
      <c r="A37" s="15" t="s">
        <v>104</v>
      </c>
      <c r="B37" s="16">
        <v>33251</v>
      </c>
      <c r="C37" s="16">
        <v>34080</v>
      </c>
      <c r="D37" s="16">
        <v>36951</v>
      </c>
      <c r="E37" s="16">
        <v>33244</v>
      </c>
      <c r="F37" s="16">
        <v>33405</v>
      </c>
      <c r="G37" s="16">
        <v>33023</v>
      </c>
      <c r="H37" s="16">
        <v>33180</v>
      </c>
      <c r="I37" s="16">
        <v>34078</v>
      </c>
      <c r="J37" s="16">
        <v>36870</v>
      </c>
    </row>
    <row r="38" spans="1:10" ht="15.75" thickBot="1" x14ac:dyDescent="0.3">
      <c r="A38" s="99"/>
      <c r="B38" s="100"/>
      <c r="C38" s="100"/>
      <c r="D38" s="100"/>
      <c r="E38" s="100"/>
      <c r="F38" s="100"/>
      <c r="G38" s="100"/>
      <c r="H38" s="100"/>
      <c r="I38" s="100"/>
      <c r="J38" s="101"/>
    </row>
    <row r="39" spans="1:10" ht="15.75" thickBot="1" x14ac:dyDescent="0.3">
      <c r="A39" s="12" t="s">
        <v>116</v>
      </c>
      <c r="B39" s="69"/>
      <c r="C39" s="70"/>
      <c r="D39" s="70"/>
      <c r="E39" s="70"/>
      <c r="F39" s="70"/>
      <c r="G39" s="70"/>
      <c r="H39" s="70"/>
      <c r="I39" s="70"/>
      <c r="J39" s="71"/>
    </row>
    <row r="40" spans="1:10" ht="15.75" thickBot="1" x14ac:dyDescent="0.3">
      <c r="A40" s="13" t="s">
        <v>97</v>
      </c>
      <c r="B40" s="14">
        <v>133579</v>
      </c>
      <c r="C40" s="14">
        <v>134119</v>
      </c>
      <c r="D40" s="14">
        <v>134189</v>
      </c>
      <c r="E40" s="14">
        <v>133579</v>
      </c>
      <c r="F40" s="14">
        <v>134329</v>
      </c>
      <c r="G40" s="14">
        <v>133988</v>
      </c>
      <c r="H40" s="14">
        <v>134053</v>
      </c>
      <c r="I40" s="14">
        <v>134119</v>
      </c>
      <c r="J40" s="14">
        <v>134189</v>
      </c>
    </row>
    <row r="41" spans="1:10" ht="15.75" thickBot="1" x14ac:dyDescent="0.3">
      <c r="A41" s="15" t="s">
        <v>98</v>
      </c>
      <c r="B41" s="16">
        <v>76069</v>
      </c>
      <c r="C41" s="16">
        <v>76623</v>
      </c>
      <c r="D41" s="16">
        <v>73010</v>
      </c>
      <c r="E41" s="16">
        <v>76313</v>
      </c>
      <c r="F41" s="16">
        <v>77507</v>
      </c>
      <c r="G41" s="16">
        <v>77518</v>
      </c>
      <c r="H41" s="16">
        <v>77538</v>
      </c>
      <c r="I41" s="16">
        <v>76790</v>
      </c>
      <c r="J41" s="16">
        <v>73343</v>
      </c>
    </row>
    <row r="42" spans="1:10" ht="15.75" thickBot="1" x14ac:dyDescent="0.3">
      <c r="A42" s="17" t="s">
        <v>99</v>
      </c>
      <c r="B42" s="18">
        <v>56.9</v>
      </c>
      <c r="C42" s="18">
        <v>57.1</v>
      </c>
      <c r="D42" s="18">
        <v>54.4</v>
      </c>
      <c r="E42" s="18">
        <v>57.1</v>
      </c>
      <c r="F42" s="18">
        <v>57.7</v>
      </c>
      <c r="G42" s="18">
        <v>57.9</v>
      </c>
      <c r="H42" s="18">
        <v>57.8</v>
      </c>
      <c r="I42" s="18">
        <v>57.3</v>
      </c>
      <c r="J42" s="18">
        <v>54.7</v>
      </c>
    </row>
    <row r="43" spans="1:10" ht="15.75" thickBot="1" x14ac:dyDescent="0.3">
      <c r="A43" s="19" t="s">
        <v>100</v>
      </c>
      <c r="B43" s="16">
        <v>73747</v>
      </c>
      <c r="C43" s="16">
        <v>73373</v>
      </c>
      <c r="D43" s="16">
        <v>61516</v>
      </c>
      <c r="E43" s="16">
        <v>73697</v>
      </c>
      <c r="F43" s="16">
        <v>74769</v>
      </c>
      <c r="G43" s="16">
        <v>74774</v>
      </c>
      <c r="H43" s="16">
        <v>74888</v>
      </c>
      <c r="I43" s="16">
        <v>73415</v>
      </c>
      <c r="J43" s="16">
        <v>61487</v>
      </c>
    </row>
    <row r="44" spans="1:10" ht="15.75" thickBot="1" x14ac:dyDescent="0.3">
      <c r="A44" s="20" t="s">
        <v>101</v>
      </c>
      <c r="B44" s="18">
        <v>55.2</v>
      </c>
      <c r="C44" s="18">
        <v>54.7</v>
      </c>
      <c r="D44" s="18">
        <v>45.8</v>
      </c>
      <c r="E44" s="18">
        <v>55.2</v>
      </c>
      <c r="F44" s="18">
        <v>55.7</v>
      </c>
      <c r="G44" s="18">
        <v>55.8</v>
      </c>
      <c r="H44" s="18">
        <v>55.9</v>
      </c>
      <c r="I44" s="18">
        <v>54.7</v>
      </c>
      <c r="J44" s="18">
        <v>45.8</v>
      </c>
    </row>
    <row r="45" spans="1:10" ht="15.75" thickBot="1" x14ac:dyDescent="0.3">
      <c r="A45" s="19" t="s">
        <v>102</v>
      </c>
      <c r="B45" s="16">
        <v>2323</v>
      </c>
      <c r="C45" s="16">
        <v>3250</v>
      </c>
      <c r="D45" s="16">
        <v>11494</v>
      </c>
      <c r="E45" s="16">
        <v>2616</v>
      </c>
      <c r="F45" s="16">
        <v>2738</v>
      </c>
      <c r="G45" s="16">
        <v>2744</v>
      </c>
      <c r="H45" s="16">
        <v>2651</v>
      </c>
      <c r="I45" s="16">
        <v>3375</v>
      </c>
      <c r="J45" s="16">
        <v>11855</v>
      </c>
    </row>
    <row r="46" spans="1:10" ht="15.75" thickBot="1" x14ac:dyDescent="0.3">
      <c r="A46" s="20" t="s">
        <v>103</v>
      </c>
      <c r="B46" s="18">
        <v>3.1</v>
      </c>
      <c r="C46" s="18">
        <v>4.2</v>
      </c>
      <c r="D46" s="18">
        <v>15.7</v>
      </c>
      <c r="E46" s="18">
        <v>3.4</v>
      </c>
      <c r="F46" s="18">
        <v>3.5</v>
      </c>
      <c r="G46" s="18">
        <v>3.5</v>
      </c>
      <c r="H46" s="18">
        <v>3.4</v>
      </c>
      <c r="I46" s="18">
        <v>4.4000000000000004</v>
      </c>
      <c r="J46" s="18">
        <v>16.2</v>
      </c>
    </row>
    <row r="47" spans="1:10" ht="15.75" thickBot="1" x14ac:dyDescent="0.3">
      <c r="A47" s="15" t="s">
        <v>104</v>
      </c>
      <c r="B47" s="16">
        <v>57510</v>
      </c>
      <c r="C47" s="16">
        <v>57496</v>
      </c>
      <c r="D47" s="16">
        <v>61179</v>
      </c>
      <c r="E47" s="16">
        <v>57266</v>
      </c>
      <c r="F47" s="16">
        <v>56822</v>
      </c>
      <c r="G47" s="16">
        <v>56470</v>
      </c>
      <c r="H47" s="16">
        <v>56514</v>
      </c>
      <c r="I47" s="16">
        <v>57329</v>
      </c>
      <c r="J47" s="16">
        <v>60847</v>
      </c>
    </row>
    <row r="48" spans="1:10" ht="15.75" thickBot="1" x14ac:dyDescent="0.3">
      <c r="A48" s="99"/>
      <c r="B48" s="100"/>
      <c r="C48" s="100"/>
      <c r="D48" s="100"/>
      <c r="E48" s="100"/>
      <c r="F48" s="100"/>
      <c r="G48" s="100"/>
      <c r="H48" s="100"/>
      <c r="I48" s="100"/>
      <c r="J48" s="101"/>
    </row>
    <row r="49" spans="1:10" ht="15.75" thickBot="1" x14ac:dyDescent="0.3">
      <c r="A49" s="12" t="s">
        <v>106</v>
      </c>
      <c r="B49" s="69"/>
      <c r="C49" s="70"/>
      <c r="D49" s="70"/>
      <c r="E49" s="70"/>
      <c r="F49" s="70"/>
      <c r="G49" s="70"/>
      <c r="H49" s="70"/>
      <c r="I49" s="70"/>
      <c r="J49" s="71"/>
    </row>
    <row r="50" spans="1:10" ht="15.75" thickBot="1" x14ac:dyDescent="0.3">
      <c r="A50" s="13" t="s">
        <v>97</v>
      </c>
      <c r="B50" s="14">
        <v>125332</v>
      </c>
      <c r="C50" s="14">
        <v>125915</v>
      </c>
      <c r="D50" s="14">
        <v>125991</v>
      </c>
      <c r="E50" s="14">
        <v>125332</v>
      </c>
      <c r="F50" s="14">
        <v>126082</v>
      </c>
      <c r="G50" s="14">
        <v>125770</v>
      </c>
      <c r="H50" s="14">
        <v>125841</v>
      </c>
      <c r="I50" s="14">
        <v>125915</v>
      </c>
      <c r="J50" s="14">
        <v>125991</v>
      </c>
    </row>
    <row r="51" spans="1:10" ht="15.75" thickBot="1" x14ac:dyDescent="0.3">
      <c r="A51" s="15" t="s">
        <v>98</v>
      </c>
      <c r="B51" s="16">
        <v>73382</v>
      </c>
      <c r="C51" s="16">
        <v>73789</v>
      </c>
      <c r="D51" s="16">
        <v>70790</v>
      </c>
      <c r="E51" s="16">
        <v>73440</v>
      </c>
      <c r="F51" s="16">
        <v>74584</v>
      </c>
      <c r="G51" s="16">
        <v>74512</v>
      </c>
      <c r="H51" s="16">
        <v>74501</v>
      </c>
      <c r="I51" s="16">
        <v>73840</v>
      </c>
      <c r="J51" s="16">
        <v>70913</v>
      </c>
    </row>
    <row r="52" spans="1:10" ht="15.75" thickBot="1" x14ac:dyDescent="0.3">
      <c r="A52" s="17" t="s">
        <v>99</v>
      </c>
      <c r="B52" s="18">
        <v>58.5</v>
      </c>
      <c r="C52" s="18">
        <v>58.6</v>
      </c>
      <c r="D52" s="18">
        <v>56.2</v>
      </c>
      <c r="E52" s="18">
        <v>58.6</v>
      </c>
      <c r="F52" s="18">
        <v>59.2</v>
      </c>
      <c r="G52" s="18">
        <v>59.2</v>
      </c>
      <c r="H52" s="18">
        <v>59.2</v>
      </c>
      <c r="I52" s="18">
        <v>58.6</v>
      </c>
      <c r="J52" s="18">
        <v>56.3</v>
      </c>
    </row>
    <row r="53" spans="1:10" ht="15.75" thickBot="1" x14ac:dyDescent="0.3">
      <c r="A53" s="19" t="s">
        <v>100</v>
      </c>
      <c r="B53" s="16">
        <v>71327</v>
      </c>
      <c r="C53" s="16">
        <v>70908</v>
      </c>
      <c r="D53" s="16">
        <v>60124</v>
      </c>
      <c r="E53" s="16">
        <v>71136</v>
      </c>
      <c r="F53" s="16">
        <v>72200</v>
      </c>
      <c r="G53" s="16">
        <v>72097</v>
      </c>
      <c r="H53" s="16">
        <v>72179</v>
      </c>
      <c r="I53" s="16">
        <v>70886</v>
      </c>
      <c r="J53" s="16">
        <v>59947</v>
      </c>
    </row>
    <row r="54" spans="1:10" ht="15.75" thickBot="1" x14ac:dyDescent="0.3">
      <c r="A54" s="20" t="s">
        <v>101</v>
      </c>
      <c r="B54" s="18">
        <v>56.9</v>
      </c>
      <c r="C54" s="18">
        <v>56.3</v>
      </c>
      <c r="D54" s="18">
        <v>47.7</v>
      </c>
      <c r="E54" s="18">
        <v>56.8</v>
      </c>
      <c r="F54" s="18">
        <v>57.3</v>
      </c>
      <c r="G54" s="18">
        <v>57.3</v>
      </c>
      <c r="H54" s="18">
        <v>57.4</v>
      </c>
      <c r="I54" s="18">
        <v>56.3</v>
      </c>
      <c r="J54" s="18">
        <v>47.6</v>
      </c>
    </row>
    <row r="55" spans="1:10" ht="15.75" thickBot="1" x14ac:dyDescent="0.3">
      <c r="A55" s="19" t="s">
        <v>102</v>
      </c>
      <c r="B55" s="16">
        <v>2055</v>
      </c>
      <c r="C55" s="16">
        <v>2881</v>
      </c>
      <c r="D55" s="16">
        <v>10666</v>
      </c>
      <c r="E55" s="16">
        <v>2304</v>
      </c>
      <c r="F55" s="16">
        <v>2383</v>
      </c>
      <c r="G55" s="16">
        <v>2415</v>
      </c>
      <c r="H55" s="16">
        <v>2323</v>
      </c>
      <c r="I55" s="16">
        <v>2954</v>
      </c>
      <c r="J55" s="16">
        <v>10966</v>
      </c>
    </row>
    <row r="56" spans="1:10" ht="15.75" thickBot="1" x14ac:dyDescent="0.3">
      <c r="A56" s="20" t="s">
        <v>103</v>
      </c>
      <c r="B56" s="18">
        <v>2.8</v>
      </c>
      <c r="C56" s="18">
        <v>3.9</v>
      </c>
      <c r="D56" s="18">
        <v>15.1</v>
      </c>
      <c r="E56" s="18">
        <v>3.1</v>
      </c>
      <c r="F56" s="18">
        <v>3.2</v>
      </c>
      <c r="G56" s="18">
        <v>3.2</v>
      </c>
      <c r="H56" s="18">
        <v>3.1</v>
      </c>
      <c r="I56" s="18">
        <v>4</v>
      </c>
      <c r="J56" s="18">
        <v>15.5</v>
      </c>
    </row>
    <row r="57" spans="1:10" ht="15.75" thickBot="1" x14ac:dyDescent="0.3">
      <c r="A57" s="15" t="s">
        <v>104</v>
      </c>
      <c r="B57" s="16">
        <v>51950</v>
      </c>
      <c r="C57" s="16">
        <v>52126</v>
      </c>
      <c r="D57" s="16">
        <v>55202</v>
      </c>
      <c r="E57" s="16">
        <v>51892</v>
      </c>
      <c r="F57" s="16">
        <v>51498</v>
      </c>
      <c r="G57" s="16">
        <v>51258</v>
      </c>
      <c r="H57" s="16">
        <v>51340</v>
      </c>
      <c r="I57" s="16">
        <v>52075</v>
      </c>
      <c r="J57" s="16">
        <v>55079</v>
      </c>
    </row>
    <row r="58" spans="1:10" ht="15.75" thickBot="1" x14ac:dyDescent="0.3">
      <c r="A58" s="99"/>
      <c r="B58" s="100"/>
      <c r="C58" s="100"/>
      <c r="D58" s="100"/>
      <c r="E58" s="100"/>
      <c r="F58" s="100"/>
      <c r="G58" s="100"/>
      <c r="H58" s="100"/>
      <c r="I58" s="100"/>
      <c r="J58" s="101"/>
    </row>
    <row r="59" spans="1:10" ht="15.75" thickBot="1" x14ac:dyDescent="0.3">
      <c r="A59" s="12" t="s">
        <v>107</v>
      </c>
      <c r="B59" s="69"/>
      <c r="C59" s="70"/>
      <c r="D59" s="70"/>
      <c r="E59" s="70"/>
      <c r="F59" s="70"/>
      <c r="G59" s="70"/>
      <c r="H59" s="70"/>
      <c r="I59" s="70"/>
      <c r="J59" s="71"/>
    </row>
    <row r="60" spans="1:10" ht="15.75" thickBot="1" x14ac:dyDescent="0.3">
      <c r="A60" s="13" t="s">
        <v>97</v>
      </c>
      <c r="B60" s="14">
        <v>16696</v>
      </c>
      <c r="C60" s="14">
        <v>16590</v>
      </c>
      <c r="D60" s="14">
        <v>16574</v>
      </c>
      <c r="E60" s="14">
        <v>16696</v>
      </c>
      <c r="F60" s="14">
        <v>16686</v>
      </c>
      <c r="G60" s="14">
        <v>16622</v>
      </c>
      <c r="H60" s="14">
        <v>16606</v>
      </c>
      <c r="I60" s="14">
        <v>16590</v>
      </c>
      <c r="J60" s="14">
        <v>16574</v>
      </c>
    </row>
    <row r="61" spans="1:10" ht="15.75" thickBot="1" x14ac:dyDescent="0.3">
      <c r="A61" s="15" t="s">
        <v>98</v>
      </c>
      <c r="B61" s="16">
        <v>5300</v>
      </c>
      <c r="C61" s="16">
        <v>5574</v>
      </c>
      <c r="D61" s="16">
        <v>4661</v>
      </c>
      <c r="E61" s="16">
        <v>5685</v>
      </c>
      <c r="F61" s="16">
        <v>5964</v>
      </c>
      <c r="G61" s="16">
        <v>6007</v>
      </c>
      <c r="H61" s="16">
        <v>6043</v>
      </c>
      <c r="I61" s="16">
        <v>5897</v>
      </c>
      <c r="J61" s="16">
        <v>5108</v>
      </c>
    </row>
    <row r="62" spans="1:10" ht="15.75" thickBot="1" x14ac:dyDescent="0.3">
      <c r="A62" s="17" t="s">
        <v>99</v>
      </c>
      <c r="B62" s="18">
        <v>31.7</v>
      </c>
      <c r="C62" s="18">
        <v>33.6</v>
      </c>
      <c r="D62" s="18">
        <v>28.1</v>
      </c>
      <c r="E62" s="18">
        <v>34.1</v>
      </c>
      <c r="F62" s="18">
        <v>35.700000000000003</v>
      </c>
      <c r="G62" s="18">
        <v>36.1</v>
      </c>
      <c r="H62" s="18">
        <v>36.4</v>
      </c>
      <c r="I62" s="18">
        <v>35.5</v>
      </c>
      <c r="J62" s="18">
        <v>30.8</v>
      </c>
    </row>
    <row r="63" spans="1:10" ht="15.75" thickBot="1" x14ac:dyDescent="0.3">
      <c r="A63" s="19" t="s">
        <v>100</v>
      </c>
      <c r="B63" s="16">
        <v>4672</v>
      </c>
      <c r="C63" s="16">
        <v>4811</v>
      </c>
      <c r="D63" s="16">
        <v>3161</v>
      </c>
      <c r="E63" s="16">
        <v>4951</v>
      </c>
      <c r="F63" s="16">
        <v>5213</v>
      </c>
      <c r="G63" s="16">
        <v>5273</v>
      </c>
      <c r="H63" s="16">
        <v>5378</v>
      </c>
      <c r="I63" s="16">
        <v>5054</v>
      </c>
      <c r="J63" s="16">
        <v>3479</v>
      </c>
    </row>
    <row r="64" spans="1:10" ht="15.75" thickBot="1" x14ac:dyDescent="0.3">
      <c r="A64" s="20" t="s">
        <v>101</v>
      </c>
      <c r="B64" s="18">
        <v>28</v>
      </c>
      <c r="C64" s="18">
        <v>29</v>
      </c>
      <c r="D64" s="18">
        <v>19.100000000000001</v>
      </c>
      <c r="E64" s="18">
        <v>29.7</v>
      </c>
      <c r="F64" s="18">
        <v>31.2</v>
      </c>
      <c r="G64" s="18">
        <v>31.7</v>
      </c>
      <c r="H64" s="18">
        <v>32.4</v>
      </c>
      <c r="I64" s="18">
        <v>30.5</v>
      </c>
      <c r="J64" s="18">
        <v>21</v>
      </c>
    </row>
    <row r="65" spans="1:10" ht="15.75" thickBot="1" x14ac:dyDescent="0.3">
      <c r="A65" s="19" t="s">
        <v>102</v>
      </c>
      <c r="B65" s="21">
        <v>628</v>
      </c>
      <c r="C65" s="21">
        <v>763</v>
      </c>
      <c r="D65" s="16">
        <v>1500</v>
      </c>
      <c r="E65" s="21">
        <v>734</v>
      </c>
      <c r="F65" s="21">
        <v>752</v>
      </c>
      <c r="G65" s="21">
        <v>734</v>
      </c>
      <c r="H65" s="21">
        <v>665</v>
      </c>
      <c r="I65" s="21">
        <v>843</v>
      </c>
      <c r="J65" s="16">
        <v>1628</v>
      </c>
    </row>
    <row r="66" spans="1:10" ht="15.75" thickBot="1" x14ac:dyDescent="0.3">
      <c r="A66" s="20" t="s">
        <v>103</v>
      </c>
      <c r="B66" s="18">
        <v>11.9</v>
      </c>
      <c r="C66" s="18">
        <v>13.7</v>
      </c>
      <c r="D66" s="18">
        <v>32.200000000000003</v>
      </c>
      <c r="E66" s="18">
        <v>12.9</v>
      </c>
      <c r="F66" s="18">
        <v>12.6</v>
      </c>
      <c r="G66" s="18">
        <v>12.2</v>
      </c>
      <c r="H66" s="18">
        <v>11</v>
      </c>
      <c r="I66" s="18">
        <v>14.3</v>
      </c>
      <c r="J66" s="18">
        <v>31.9</v>
      </c>
    </row>
    <row r="67" spans="1:10" ht="15.75" thickBot="1" x14ac:dyDescent="0.3">
      <c r="A67" s="15" t="s">
        <v>104</v>
      </c>
      <c r="B67" s="16">
        <v>11395</v>
      </c>
      <c r="C67" s="16">
        <v>11015</v>
      </c>
      <c r="D67" s="16">
        <v>11913</v>
      </c>
      <c r="E67" s="16">
        <v>11010</v>
      </c>
      <c r="F67" s="16">
        <v>10722</v>
      </c>
      <c r="G67" s="16">
        <v>10614</v>
      </c>
      <c r="H67" s="16">
        <v>10562</v>
      </c>
      <c r="I67" s="16">
        <v>10693</v>
      </c>
      <c r="J67" s="16">
        <v>11467</v>
      </c>
    </row>
    <row r="68" spans="1:10" x14ac:dyDescent="0.25">
      <c r="A68" s="72" t="s">
        <v>108</v>
      </c>
      <c r="B68" s="73"/>
      <c r="C68" s="73"/>
      <c r="D68" s="73"/>
      <c r="E68" s="73"/>
      <c r="F68" s="73"/>
      <c r="G68" s="73"/>
      <c r="H68" s="73"/>
      <c r="I68" s="73"/>
      <c r="J68" s="74"/>
    </row>
    <row r="69" spans="1:10" ht="25.5" customHeight="1" thickBot="1" x14ac:dyDescent="0.3">
      <c r="A69" s="75" t="s">
        <v>109</v>
      </c>
      <c r="B69" s="76"/>
      <c r="C69" s="76"/>
      <c r="D69" s="76"/>
      <c r="E69" s="76"/>
      <c r="F69" s="76"/>
      <c r="G69" s="76"/>
      <c r="H69" s="76"/>
      <c r="I69" s="76"/>
      <c r="J69" s="77"/>
    </row>
    <row r="70" spans="1:10" ht="15.75" thickBot="1" x14ac:dyDescent="0.3">
      <c r="A70" s="78" t="s">
        <v>117</v>
      </c>
      <c r="B70" s="79"/>
      <c r="C70" s="79"/>
      <c r="D70" s="79"/>
      <c r="E70" s="79"/>
      <c r="F70" s="79"/>
      <c r="G70" s="79"/>
      <c r="H70" s="79"/>
      <c r="I70" s="79"/>
      <c r="J70" s="80"/>
    </row>
  </sheetData>
  <mergeCells count="20">
    <mergeCell ref="A4:J4"/>
    <mergeCell ref="A5:A7"/>
    <mergeCell ref="B5:D5"/>
    <mergeCell ref="E5:J5"/>
    <mergeCell ref="B8:J8"/>
    <mergeCell ref="A70:J70"/>
    <mergeCell ref="A68:J68"/>
    <mergeCell ref="A69:J69"/>
    <mergeCell ref="A1:J1"/>
    <mergeCell ref="A48:J48"/>
    <mergeCell ref="B49:J49"/>
    <mergeCell ref="A58:J58"/>
    <mergeCell ref="B59:J59"/>
    <mergeCell ref="A18:J18"/>
    <mergeCell ref="B19:J19"/>
    <mergeCell ref="A28:J28"/>
    <mergeCell ref="B29:J29"/>
    <mergeCell ref="A38:J38"/>
    <mergeCell ref="B39:J39"/>
    <mergeCell ref="A3:J3"/>
  </mergeCells>
  <hyperlinks>
    <hyperlink ref="E5" r:id="rId1" location="cps_empsit_a01.f.1" tooltip="Click to jump to footnotes at bottom of the table" display="https://www.bls.gov/news.release/empsit.t01.htm - cps_empsit_a01.f.1" xr:uid="{27E765A4-16CB-4D4D-BF2E-AFC47332DE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C5579-9A6E-44FA-A1FF-C82A2B956C2D}">
  <dimension ref="A1:E31"/>
  <sheetViews>
    <sheetView topLeftCell="A5" workbookViewId="0">
      <selection activeCell="A28" sqref="A28"/>
    </sheetView>
  </sheetViews>
  <sheetFormatPr baseColWidth="10" defaultRowHeight="15" x14ac:dyDescent="0.25"/>
  <cols>
    <col min="1" max="1" width="54.7109375" customWidth="1"/>
  </cols>
  <sheetData>
    <row r="1" spans="1:5" ht="21.75" x14ac:dyDescent="0.25">
      <c r="A1" s="65" t="s">
        <v>155</v>
      </c>
      <c r="B1" s="65"/>
      <c r="C1" s="65"/>
      <c r="D1" s="65"/>
      <c r="E1" s="65"/>
    </row>
    <row r="2" spans="1:5" x14ac:dyDescent="0.25">
      <c r="A2" s="9"/>
    </row>
    <row r="3" spans="1:5" x14ac:dyDescent="0.25">
      <c r="A3" s="81" t="s">
        <v>86</v>
      </c>
      <c r="B3" s="82"/>
      <c r="C3" s="82"/>
      <c r="D3" s="82"/>
      <c r="E3" s="82"/>
    </row>
    <row r="4" spans="1:5" ht="15.75" thickBot="1" x14ac:dyDescent="0.3">
      <c r="A4" s="83" t="s">
        <v>155</v>
      </c>
      <c r="B4" s="84"/>
      <c r="C4" s="84"/>
      <c r="D4" s="84"/>
      <c r="E4" s="84"/>
    </row>
    <row r="5" spans="1:5" x14ac:dyDescent="0.25">
      <c r="A5" s="85" t="s">
        <v>156</v>
      </c>
      <c r="B5" s="104" t="s">
        <v>157</v>
      </c>
      <c r="C5" s="105"/>
      <c r="D5" s="104" t="s">
        <v>161</v>
      </c>
      <c r="E5" s="105"/>
    </row>
    <row r="6" spans="1:5" x14ac:dyDescent="0.25">
      <c r="A6" s="86"/>
      <c r="B6" s="106" t="s">
        <v>158</v>
      </c>
      <c r="C6" s="107"/>
      <c r="D6" s="106" t="s">
        <v>162</v>
      </c>
      <c r="E6" s="107"/>
    </row>
    <row r="7" spans="1:5" x14ac:dyDescent="0.25">
      <c r="A7" s="86"/>
      <c r="B7" s="106" t="s">
        <v>159</v>
      </c>
      <c r="C7" s="107"/>
      <c r="D7" s="106"/>
      <c r="E7" s="107"/>
    </row>
    <row r="8" spans="1:5" ht="15.75" thickBot="1" x14ac:dyDescent="0.3">
      <c r="A8" s="86"/>
      <c r="B8" s="102" t="s">
        <v>160</v>
      </c>
      <c r="C8" s="103"/>
      <c r="D8" s="102"/>
      <c r="E8" s="103"/>
    </row>
    <row r="9" spans="1:5" x14ac:dyDescent="0.25">
      <c r="A9" s="86"/>
      <c r="B9" s="25" t="s">
        <v>91</v>
      </c>
      <c r="C9" s="25" t="s">
        <v>91</v>
      </c>
      <c r="D9" s="25" t="s">
        <v>91</v>
      </c>
      <c r="E9" s="25" t="s">
        <v>91</v>
      </c>
    </row>
    <row r="10" spans="1:5" ht="15.75" thickBot="1" x14ac:dyDescent="0.3">
      <c r="A10" s="87"/>
      <c r="B10" s="26">
        <v>2019</v>
      </c>
      <c r="C10" s="26">
        <v>2020</v>
      </c>
      <c r="D10" s="26">
        <v>2019</v>
      </c>
      <c r="E10" s="26">
        <v>2020</v>
      </c>
    </row>
    <row r="11" spans="1:5" ht="15.75" thickBot="1" x14ac:dyDescent="0.3">
      <c r="A11" s="36" t="s">
        <v>163</v>
      </c>
      <c r="B11" s="16">
        <v>5387</v>
      </c>
      <c r="C11" s="16">
        <v>22504</v>
      </c>
      <c r="D11" s="21">
        <v>3.3</v>
      </c>
      <c r="E11" s="21">
        <v>14.4</v>
      </c>
    </row>
    <row r="12" spans="1:5" ht="15.75" thickBot="1" x14ac:dyDescent="0.3">
      <c r="A12" s="22" t="s">
        <v>164</v>
      </c>
      <c r="B12" s="14">
        <v>4254</v>
      </c>
      <c r="C12" s="14">
        <v>19167</v>
      </c>
      <c r="D12" s="18">
        <v>3.3</v>
      </c>
      <c r="E12" s="18">
        <v>15.6</v>
      </c>
    </row>
    <row r="13" spans="1:5" ht="15.75" thickBot="1" x14ac:dyDescent="0.3">
      <c r="A13" s="19" t="s">
        <v>165</v>
      </c>
      <c r="B13" s="21">
        <v>17</v>
      </c>
      <c r="C13" s="21">
        <v>77</v>
      </c>
      <c r="D13" s="21">
        <v>2.4</v>
      </c>
      <c r="E13" s="21">
        <v>10.199999999999999</v>
      </c>
    </row>
    <row r="14" spans="1:5" ht="15.75" thickBot="1" x14ac:dyDescent="0.3">
      <c r="A14" s="17" t="s">
        <v>166</v>
      </c>
      <c r="B14" s="18">
        <v>439</v>
      </c>
      <c r="C14" s="14">
        <v>1531</v>
      </c>
      <c r="D14" s="18">
        <v>4.7</v>
      </c>
      <c r="E14" s="18">
        <v>16.600000000000001</v>
      </c>
    </row>
    <row r="15" spans="1:5" ht="15.75" thickBot="1" x14ac:dyDescent="0.3">
      <c r="A15" s="19" t="s">
        <v>167</v>
      </c>
      <c r="B15" s="21">
        <v>483</v>
      </c>
      <c r="C15" s="16">
        <v>1992</v>
      </c>
      <c r="D15" s="21">
        <v>3</v>
      </c>
      <c r="E15" s="21">
        <v>13.2</v>
      </c>
    </row>
    <row r="16" spans="1:5" ht="15.75" thickBot="1" x14ac:dyDescent="0.3">
      <c r="A16" s="20" t="s">
        <v>168</v>
      </c>
      <c r="B16" s="18">
        <v>265</v>
      </c>
      <c r="C16" s="14">
        <v>1416</v>
      </c>
      <c r="D16" s="18">
        <v>2.6</v>
      </c>
      <c r="E16" s="18">
        <v>15.1</v>
      </c>
    </row>
    <row r="17" spans="1:5" ht="15.75" thickBot="1" x14ac:dyDescent="0.3">
      <c r="A17" s="23" t="s">
        <v>169</v>
      </c>
      <c r="B17" s="21">
        <v>218</v>
      </c>
      <c r="C17" s="21">
        <v>576</v>
      </c>
      <c r="D17" s="21">
        <v>3.6</v>
      </c>
      <c r="E17" s="21">
        <v>10.199999999999999</v>
      </c>
    </row>
    <row r="18" spans="1:5" ht="15.75" thickBot="1" x14ac:dyDescent="0.3">
      <c r="A18" s="17" t="s">
        <v>170</v>
      </c>
      <c r="B18" s="18">
        <v>829</v>
      </c>
      <c r="C18" s="14">
        <v>3223</v>
      </c>
      <c r="D18" s="18">
        <v>4.3</v>
      </c>
      <c r="E18" s="18">
        <v>17.100000000000001</v>
      </c>
    </row>
    <row r="19" spans="1:5" ht="15.75" thickBot="1" x14ac:dyDescent="0.3">
      <c r="A19" s="19" t="s">
        <v>171</v>
      </c>
      <c r="B19" s="21">
        <v>255</v>
      </c>
      <c r="C19" s="21">
        <v>989</v>
      </c>
      <c r="D19" s="21">
        <v>3.4</v>
      </c>
      <c r="E19" s="21">
        <v>13.5</v>
      </c>
    </row>
    <row r="20" spans="1:5" ht="15.75" thickBot="1" x14ac:dyDescent="0.3">
      <c r="A20" s="17" t="s">
        <v>172</v>
      </c>
      <c r="B20" s="18">
        <v>87</v>
      </c>
      <c r="C20" s="18">
        <v>279</v>
      </c>
      <c r="D20" s="18">
        <v>3.5</v>
      </c>
      <c r="E20" s="18">
        <v>11</v>
      </c>
    </row>
    <row r="21" spans="1:5" ht="15.75" thickBot="1" x14ac:dyDescent="0.3">
      <c r="A21" s="19" t="s">
        <v>173</v>
      </c>
      <c r="B21" s="21">
        <v>210</v>
      </c>
      <c r="C21" s="21">
        <v>545</v>
      </c>
      <c r="D21" s="21">
        <v>2.1</v>
      </c>
      <c r="E21" s="21">
        <v>5.4</v>
      </c>
    </row>
    <row r="22" spans="1:5" ht="15.75" thickBot="1" x14ac:dyDescent="0.3">
      <c r="A22" s="17" t="s">
        <v>174</v>
      </c>
      <c r="B22" s="18">
        <v>611</v>
      </c>
      <c r="C22" s="14">
        <v>1697</v>
      </c>
      <c r="D22" s="18">
        <v>3.5</v>
      </c>
      <c r="E22" s="18">
        <v>9.8000000000000007</v>
      </c>
    </row>
    <row r="23" spans="1:5" ht="15.75" thickBot="1" x14ac:dyDescent="0.3">
      <c r="A23" s="19" t="s">
        <v>175</v>
      </c>
      <c r="B23" s="21">
        <v>512</v>
      </c>
      <c r="C23" s="16">
        <v>2552</v>
      </c>
      <c r="D23" s="21">
        <v>2.1</v>
      </c>
      <c r="E23" s="21">
        <v>10.9</v>
      </c>
    </row>
    <row r="24" spans="1:5" ht="15.75" thickBot="1" x14ac:dyDescent="0.3">
      <c r="A24" s="17" t="s">
        <v>176</v>
      </c>
      <c r="B24" s="18">
        <v>647</v>
      </c>
      <c r="C24" s="14">
        <v>4860</v>
      </c>
      <c r="D24" s="18">
        <v>4.5</v>
      </c>
      <c r="E24" s="18">
        <v>39.299999999999997</v>
      </c>
    </row>
    <row r="25" spans="1:5" ht="15.75" thickBot="1" x14ac:dyDescent="0.3">
      <c r="A25" s="19" t="s">
        <v>177</v>
      </c>
      <c r="B25" s="21">
        <v>164</v>
      </c>
      <c r="C25" s="16">
        <v>1421</v>
      </c>
      <c r="D25" s="21">
        <v>2.5</v>
      </c>
      <c r="E25" s="21">
        <v>23</v>
      </c>
    </row>
    <row r="26" spans="1:5" ht="26.25" thickBot="1" x14ac:dyDescent="0.3">
      <c r="A26" s="22" t="s">
        <v>178</v>
      </c>
      <c r="B26" s="18">
        <v>121</v>
      </c>
      <c r="C26" s="18">
        <v>163</v>
      </c>
      <c r="D26" s="18">
        <v>7.3</v>
      </c>
      <c r="E26" s="18">
        <v>9.6</v>
      </c>
    </row>
    <row r="27" spans="1:5" ht="15.75" thickBot="1" x14ac:dyDescent="0.3">
      <c r="A27" s="15" t="s">
        <v>179</v>
      </c>
      <c r="B27" s="21">
        <v>347</v>
      </c>
      <c r="C27" s="16">
        <v>2017</v>
      </c>
      <c r="D27" s="21">
        <v>1.6</v>
      </c>
      <c r="E27" s="21">
        <v>9.4</v>
      </c>
    </row>
    <row r="28" spans="1:5" ht="26.25" thickBot="1" x14ac:dyDescent="0.3">
      <c r="A28" s="22" t="s">
        <v>180</v>
      </c>
      <c r="B28" s="18">
        <v>208</v>
      </c>
      <c r="C28" s="18">
        <v>886</v>
      </c>
      <c r="D28" s="18">
        <v>2.2000000000000002</v>
      </c>
      <c r="E28" s="18">
        <v>9.6999999999999993</v>
      </c>
    </row>
    <row r="29" spans="1:5" x14ac:dyDescent="0.25">
      <c r="A29" s="72" t="s">
        <v>108</v>
      </c>
      <c r="B29" s="73"/>
      <c r="C29" s="73"/>
      <c r="D29" s="73"/>
      <c r="E29" s="74"/>
    </row>
    <row r="30" spans="1:5" ht="39" customHeight="1" thickBot="1" x14ac:dyDescent="0.3">
      <c r="A30" s="75" t="s">
        <v>181</v>
      </c>
      <c r="B30" s="76"/>
      <c r="C30" s="76"/>
      <c r="D30" s="76"/>
      <c r="E30" s="77"/>
    </row>
    <row r="31" spans="1:5" ht="26.25" customHeight="1" thickBot="1" x14ac:dyDescent="0.3">
      <c r="A31" s="78" t="s">
        <v>182</v>
      </c>
      <c r="B31" s="79"/>
      <c r="C31" s="79"/>
      <c r="D31" s="79"/>
      <c r="E31" s="80"/>
    </row>
  </sheetData>
  <mergeCells count="15">
    <mergeCell ref="D8:E8"/>
    <mergeCell ref="A29:E29"/>
    <mergeCell ref="A30:E30"/>
    <mergeCell ref="A31:E31"/>
    <mergeCell ref="A1:E1"/>
    <mergeCell ref="A3:E3"/>
    <mergeCell ref="A4:E4"/>
    <mergeCell ref="A5:A10"/>
    <mergeCell ref="B5:C5"/>
    <mergeCell ref="B6:C6"/>
    <mergeCell ref="B7:C7"/>
    <mergeCell ref="B8:C8"/>
    <mergeCell ref="D5:E5"/>
    <mergeCell ref="D6:E6"/>
    <mergeCell ref="D7:E7"/>
  </mergeCells>
  <hyperlinks>
    <hyperlink ref="A11" r:id="rId1" location="cps_empsit_a11.f.1" tooltip="Click to jump to footnotes at bottom of the table" display="https://www.bls.gov/news.release/empsit.t14.htm - cps_empsit_a11.f.1" xr:uid="{7C7F699C-53FA-4594-B630-BE2BB658D55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1995-8EAA-44F7-B712-976BE97926F0}">
  <dimension ref="A1:G335"/>
  <sheetViews>
    <sheetView workbookViewId="0">
      <pane xSplit="1" ySplit="6" topLeftCell="B323" activePane="bottomRight" state="frozen"/>
      <selection pane="topRight" activeCell="B1" sqref="B1"/>
      <selection pane="bottomLeft" activeCell="A7" sqref="A7"/>
      <selection pane="bottomRight" activeCell="B325" sqref="B325"/>
    </sheetView>
  </sheetViews>
  <sheetFormatPr baseColWidth="10" defaultColWidth="9.140625" defaultRowHeight="15" x14ac:dyDescent="0.25"/>
  <cols>
    <col min="1" max="1" width="59.7109375" style="27" customWidth="1"/>
    <col min="2" max="2" width="12.7109375" style="33" customWidth="1"/>
    <col min="3" max="7" width="12.7109375" style="45" customWidth="1"/>
    <col min="8" max="16384" width="9.140625" style="27"/>
  </cols>
  <sheetData>
    <row r="1" spans="1:7" ht="48" customHeight="1" x14ac:dyDescent="0.25">
      <c r="A1" s="109" t="s">
        <v>202</v>
      </c>
      <c r="B1" s="95"/>
      <c r="C1" s="95"/>
      <c r="D1" s="95"/>
      <c r="E1" s="95"/>
      <c r="F1" s="95"/>
      <c r="G1" s="95"/>
    </row>
    <row r="2" spans="1:7" ht="15.75" customHeight="1" x14ac:dyDescent="0.25">
      <c r="A2" s="27" t="s">
        <v>203</v>
      </c>
      <c r="B2" s="27"/>
      <c r="C2" s="27"/>
      <c r="D2" s="27"/>
      <c r="E2" s="27"/>
      <c r="F2" s="27"/>
      <c r="G2" s="27"/>
    </row>
    <row r="3" spans="1:7" x14ac:dyDescent="0.25">
      <c r="A3" s="27" t="s">
        <v>204</v>
      </c>
      <c r="B3" s="27"/>
      <c r="C3" s="27"/>
      <c r="D3" s="27"/>
      <c r="E3" s="27"/>
      <c r="F3" s="27"/>
      <c r="G3" s="27"/>
    </row>
    <row r="4" spans="1:7" ht="21" customHeight="1" x14ac:dyDescent="0.25">
      <c r="A4" s="110" t="s">
        <v>205</v>
      </c>
      <c r="B4" s="110">
        <v>2019</v>
      </c>
      <c r="C4" s="111"/>
      <c r="D4" s="111"/>
      <c r="E4" s="111"/>
      <c r="F4" s="111"/>
      <c r="G4" s="111"/>
    </row>
    <row r="5" spans="1:7" ht="21" customHeight="1" x14ac:dyDescent="0.25">
      <c r="A5" s="95"/>
      <c r="B5" s="112" t="s">
        <v>206</v>
      </c>
      <c r="C5" s="114" t="s">
        <v>207</v>
      </c>
      <c r="D5" s="111"/>
      <c r="E5" s="111"/>
      <c r="F5" s="111"/>
      <c r="G5" s="111"/>
    </row>
    <row r="6" spans="1:7" ht="48" customHeight="1" x14ac:dyDescent="0.25">
      <c r="A6" s="95"/>
      <c r="B6" s="113"/>
      <c r="C6" s="38" t="s">
        <v>208</v>
      </c>
      <c r="D6" s="38" t="s">
        <v>209</v>
      </c>
      <c r="E6" s="38" t="s">
        <v>210</v>
      </c>
      <c r="F6" s="38" t="s">
        <v>211</v>
      </c>
      <c r="G6" s="38" t="s">
        <v>212</v>
      </c>
    </row>
    <row r="7" spans="1:7" x14ac:dyDescent="0.25">
      <c r="A7" s="27" t="s">
        <v>204</v>
      </c>
      <c r="B7" s="27"/>
      <c r="C7" s="27"/>
      <c r="D7" s="27"/>
      <c r="E7" s="27"/>
      <c r="F7" s="27"/>
      <c r="G7" s="27"/>
    </row>
    <row r="8" spans="1:7" x14ac:dyDescent="0.25">
      <c r="A8" s="39" t="s">
        <v>213</v>
      </c>
      <c r="B8" s="40">
        <v>157538</v>
      </c>
      <c r="C8" s="41">
        <v>47</v>
      </c>
      <c r="D8" s="41">
        <v>77.7</v>
      </c>
      <c r="E8" s="41">
        <v>12.3</v>
      </c>
      <c r="F8" s="41">
        <v>6.5</v>
      </c>
      <c r="G8" s="41">
        <v>17.600000000000001</v>
      </c>
    </row>
    <row r="10" spans="1:7" s="49" customFormat="1" x14ac:dyDescent="0.25">
      <c r="A10" s="46" t="s">
        <v>214</v>
      </c>
      <c r="B10" s="47">
        <v>2425</v>
      </c>
      <c r="C10" s="48">
        <v>26.2</v>
      </c>
      <c r="D10" s="48">
        <v>93</v>
      </c>
      <c r="E10" s="48">
        <v>2.2000000000000002</v>
      </c>
      <c r="F10" s="48">
        <v>1.7</v>
      </c>
      <c r="G10" s="48">
        <v>27.5</v>
      </c>
    </row>
    <row r="11" spans="1:7" x14ac:dyDescent="0.25">
      <c r="A11" s="42" t="s">
        <v>215</v>
      </c>
      <c r="B11" s="40">
        <v>1261</v>
      </c>
      <c r="C11" s="41">
        <v>26.7</v>
      </c>
      <c r="D11" s="41">
        <v>93.8</v>
      </c>
      <c r="E11" s="41">
        <v>2.2000000000000002</v>
      </c>
      <c r="F11" s="41">
        <v>1.7</v>
      </c>
      <c r="G11" s="41">
        <v>34</v>
      </c>
    </row>
    <row r="12" spans="1:7" x14ac:dyDescent="0.25">
      <c r="A12" s="42" t="s">
        <v>216</v>
      </c>
      <c r="B12" s="40">
        <v>762</v>
      </c>
      <c r="C12" s="41">
        <v>27.5</v>
      </c>
      <c r="D12" s="41">
        <v>93.9</v>
      </c>
      <c r="E12" s="41">
        <v>1.6</v>
      </c>
      <c r="F12" s="41">
        <v>1</v>
      </c>
      <c r="G12" s="41">
        <v>19.3</v>
      </c>
    </row>
    <row r="13" spans="1:7" x14ac:dyDescent="0.25">
      <c r="A13" s="42" t="s">
        <v>217</v>
      </c>
      <c r="B13" s="40">
        <v>49</v>
      </c>
      <c r="C13" s="41" t="s">
        <v>218</v>
      </c>
      <c r="D13" s="41" t="s">
        <v>218</v>
      </c>
      <c r="E13" s="41" t="s">
        <v>218</v>
      </c>
      <c r="F13" s="41" t="s">
        <v>218</v>
      </c>
      <c r="G13" s="41" t="s">
        <v>218</v>
      </c>
    </row>
    <row r="14" spans="1:7" x14ac:dyDescent="0.25">
      <c r="A14" s="42" t="s">
        <v>219</v>
      </c>
      <c r="B14" s="40">
        <v>117</v>
      </c>
      <c r="C14" s="41">
        <v>7.5</v>
      </c>
      <c r="D14" s="41">
        <v>86</v>
      </c>
      <c r="E14" s="41">
        <v>5.0999999999999996</v>
      </c>
      <c r="F14" s="41">
        <v>1.4</v>
      </c>
      <c r="G14" s="41">
        <v>8.8000000000000007</v>
      </c>
    </row>
    <row r="15" spans="1:7" x14ac:dyDescent="0.25">
      <c r="A15" s="42" t="s">
        <v>220</v>
      </c>
      <c r="B15" s="40">
        <v>61</v>
      </c>
      <c r="C15" s="41">
        <v>12.4</v>
      </c>
      <c r="D15" s="41">
        <v>81.900000000000006</v>
      </c>
      <c r="E15" s="41">
        <v>2</v>
      </c>
      <c r="F15" s="41">
        <v>9.8000000000000007</v>
      </c>
      <c r="G15" s="41">
        <v>9.1999999999999993</v>
      </c>
    </row>
    <row r="16" spans="1:7" x14ac:dyDescent="0.25">
      <c r="A16" s="42" t="s">
        <v>221</v>
      </c>
      <c r="B16" s="40">
        <v>174</v>
      </c>
      <c r="C16" s="41">
        <v>35.799999999999997</v>
      </c>
      <c r="D16" s="41">
        <v>91.7</v>
      </c>
      <c r="E16" s="41">
        <v>3.2</v>
      </c>
      <c r="F16" s="41">
        <v>1.6</v>
      </c>
      <c r="G16" s="41">
        <v>39.799999999999997</v>
      </c>
    </row>
    <row r="18" spans="1:7" s="49" customFormat="1" x14ac:dyDescent="0.25">
      <c r="A18" s="46" t="s">
        <v>165</v>
      </c>
      <c r="B18" s="47">
        <v>750</v>
      </c>
      <c r="C18" s="48">
        <v>15.8</v>
      </c>
      <c r="D18" s="48">
        <v>86.7</v>
      </c>
      <c r="E18" s="48">
        <v>5.0999999999999996</v>
      </c>
      <c r="F18" s="48">
        <v>3.7</v>
      </c>
      <c r="G18" s="48">
        <v>20.100000000000001</v>
      </c>
    </row>
    <row r="19" spans="1:7" x14ac:dyDescent="0.25">
      <c r="A19" s="42" t="s">
        <v>222</v>
      </c>
      <c r="B19" s="40">
        <v>99</v>
      </c>
      <c r="C19" s="41">
        <v>21.7</v>
      </c>
      <c r="D19" s="41">
        <v>88.1</v>
      </c>
      <c r="E19" s="41">
        <v>6.8</v>
      </c>
      <c r="F19" s="41">
        <v>2.2000000000000002</v>
      </c>
      <c r="G19" s="41">
        <v>14.6</v>
      </c>
    </row>
    <row r="20" spans="1:7" x14ac:dyDescent="0.25">
      <c r="A20" s="42" t="s">
        <v>223</v>
      </c>
      <c r="B20" s="40">
        <v>52</v>
      </c>
      <c r="C20" s="41">
        <v>8.8000000000000007</v>
      </c>
      <c r="D20" s="41">
        <v>90.9</v>
      </c>
      <c r="E20" s="41">
        <v>0.9</v>
      </c>
      <c r="F20" s="41">
        <v>1.1000000000000001</v>
      </c>
      <c r="G20" s="41">
        <v>2.6</v>
      </c>
    </row>
    <row r="21" spans="1:7" x14ac:dyDescent="0.25">
      <c r="A21" s="42" t="s">
        <v>224</v>
      </c>
      <c r="B21" s="40">
        <v>28</v>
      </c>
      <c r="C21" s="41" t="s">
        <v>218</v>
      </c>
      <c r="D21" s="41" t="s">
        <v>218</v>
      </c>
      <c r="E21" s="41" t="s">
        <v>218</v>
      </c>
      <c r="F21" s="41" t="s">
        <v>218</v>
      </c>
      <c r="G21" s="41" t="s">
        <v>218</v>
      </c>
    </row>
    <row r="22" spans="1:7" x14ac:dyDescent="0.25">
      <c r="A22" s="42" t="s">
        <v>225</v>
      </c>
      <c r="B22" s="40">
        <v>87</v>
      </c>
      <c r="C22" s="41">
        <v>13.3</v>
      </c>
      <c r="D22" s="41">
        <v>90.7</v>
      </c>
      <c r="E22" s="41">
        <v>3.1</v>
      </c>
      <c r="F22" s="41">
        <v>3.4</v>
      </c>
      <c r="G22" s="41">
        <v>18.7</v>
      </c>
    </row>
    <row r="23" spans="1:7" x14ac:dyDescent="0.25">
      <c r="A23" s="42" t="s">
        <v>226</v>
      </c>
      <c r="B23" s="40">
        <v>13</v>
      </c>
      <c r="C23" s="41" t="s">
        <v>218</v>
      </c>
      <c r="D23" s="41" t="s">
        <v>218</v>
      </c>
      <c r="E23" s="41" t="s">
        <v>218</v>
      </c>
      <c r="F23" s="41" t="s">
        <v>218</v>
      </c>
      <c r="G23" s="41" t="s">
        <v>218</v>
      </c>
    </row>
    <row r="24" spans="1:7" x14ac:dyDescent="0.25">
      <c r="A24" s="42" t="s">
        <v>227</v>
      </c>
      <c r="B24" s="40">
        <v>471</v>
      </c>
      <c r="C24" s="41">
        <v>15.6</v>
      </c>
      <c r="D24" s="41">
        <v>84.8</v>
      </c>
      <c r="E24" s="41">
        <v>5.9</v>
      </c>
      <c r="F24" s="41">
        <v>4.7</v>
      </c>
      <c r="G24" s="41">
        <v>23.8</v>
      </c>
    </row>
    <row r="26" spans="1:7" s="49" customFormat="1" x14ac:dyDescent="0.25">
      <c r="A26" s="46" t="s">
        <v>166</v>
      </c>
      <c r="B26" s="47">
        <v>11373</v>
      </c>
      <c r="C26" s="48">
        <v>10.3</v>
      </c>
      <c r="D26" s="48">
        <v>88.1</v>
      </c>
      <c r="E26" s="48">
        <v>6.4</v>
      </c>
      <c r="F26" s="48">
        <v>1.9</v>
      </c>
      <c r="G26" s="48">
        <v>30.4</v>
      </c>
    </row>
    <row r="28" spans="1:7" s="49" customFormat="1" x14ac:dyDescent="0.25">
      <c r="A28" s="46" t="s">
        <v>167</v>
      </c>
      <c r="B28" s="47">
        <v>15741</v>
      </c>
      <c r="C28" s="48">
        <v>29.4</v>
      </c>
      <c r="D28" s="48">
        <v>79.5</v>
      </c>
      <c r="E28" s="48">
        <v>10.4</v>
      </c>
      <c r="F28" s="48">
        <v>6.8</v>
      </c>
      <c r="G28" s="48">
        <v>16.8</v>
      </c>
    </row>
    <row r="29" spans="1:7" s="49" customFormat="1" ht="21" customHeight="1" x14ac:dyDescent="0.25">
      <c r="A29" s="50" t="s">
        <v>228</v>
      </c>
      <c r="B29" s="47">
        <v>9970</v>
      </c>
      <c r="C29" s="48">
        <v>25.1</v>
      </c>
      <c r="D29" s="48">
        <v>79.900000000000006</v>
      </c>
      <c r="E29" s="48">
        <v>9.5</v>
      </c>
      <c r="F29" s="48">
        <v>7.3</v>
      </c>
      <c r="G29" s="48">
        <v>14.8</v>
      </c>
    </row>
    <row r="30" spans="1:7" ht="18" customHeight="1" x14ac:dyDescent="0.25">
      <c r="A30" s="43" t="s">
        <v>229</v>
      </c>
      <c r="B30" s="40">
        <v>463</v>
      </c>
      <c r="C30" s="41">
        <v>21.9</v>
      </c>
      <c r="D30" s="41">
        <v>87.5</v>
      </c>
      <c r="E30" s="41">
        <v>7.1</v>
      </c>
      <c r="F30" s="41">
        <v>2.4</v>
      </c>
      <c r="G30" s="41">
        <v>22.3</v>
      </c>
    </row>
    <row r="31" spans="1:7" x14ac:dyDescent="0.25">
      <c r="A31" s="44" t="s">
        <v>230</v>
      </c>
      <c r="B31" s="40">
        <v>26</v>
      </c>
      <c r="C31" s="41" t="s">
        <v>218</v>
      </c>
      <c r="D31" s="41" t="s">
        <v>218</v>
      </c>
      <c r="E31" s="41" t="s">
        <v>218</v>
      </c>
      <c r="F31" s="41" t="s">
        <v>218</v>
      </c>
      <c r="G31" s="41" t="s">
        <v>218</v>
      </c>
    </row>
    <row r="32" spans="1:7" x14ac:dyDescent="0.25">
      <c r="A32" s="44" t="s">
        <v>231</v>
      </c>
      <c r="B32" s="40">
        <v>30</v>
      </c>
      <c r="C32" s="41" t="s">
        <v>218</v>
      </c>
      <c r="D32" s="41" t="s">
        <v>218</v>
      </c>
      <c r="E32" s="41" t="s">
        <v>218</v>
      </c>
      <c r="F32" s="41" t="s">
        <v>218</v>
      </c>
      <c r="G32" s="41" t="s">
        <v>218</v>
      </c>
    </row>
    <row r="33" spans="1:7" x14ac:dyDescent="0.25">
      <c r="A33" s="44" t="s">
        <v>232</v>
      </c>
      <c r="B33" s="40">
        <v>155</v>
      </c>
      <c r="C33" s="41">
        <v>26.7</v>
      </c>
      <c r="D33" s="41">
        <v>84</v>
      </c>
      <c r="E33" s="41">
        <v>9.1</v>
      </c>
      <c r="F33" s="41">
        <v>3.5</v>
      </c>
      <c r="G33" s="41">
        <v>21</v>
      </c>
    </row>
    <row r="34" spans="1:7" x14ac:dyDescent="0.25">
      <c r="A34" s="44" t="s">
        <v>233</v>
      </c>
      <c r="B34" s="40">
        <v>176</v>
      </c>
      <c r="C34" s="41">
        <v>12.9</v>
      </c>
      <c r="D34" s="41">
        <v>93.7</v>
      </c>
      <c r="E34" s="41">
        <v>3.3</v>
      </c>
      <c r="F34" s="41">
        <v>0.5</v>
      </c>
      <c r="G34" s="41">
        <v>24.1</v>
      </c>
    </row>
    <row r="35" spans="1:7" x14ac:dyDescent="0.25">
      <c r="A35" s="44" t="s">
        <v>234</v>
      </c>
      <c r="B35" s="40">
        <v>77</v>
      </c>
      <c r="C35" s="41">
        <v>28.7</v>
      </c>
      <c r="D35" s="41">
        <v>85.7</v>
      </c>
      <c r="E35" s="41">
        <v>9.3000000000000007</v>
      </c>
      <c r="F35" s="41">
        <v>2.5</v>
      </c>
      <c r="G35" s="41">
        <v>17.899999999999999</v>
      </c>
    </row>
    <row r="36" spans="1:7" ht="18" customHeight="1" x14ac:dyDescent="0.25">
      <c r="A36" s="43" t="s">
        <v>235</v>
      </c>
      <c r="B36" s="40">
        <v>1796</v>
      </c>
      <c r="C36" s="41">
        <v>16.600000000000001</v>
      </c>
      <c r="D36" s="41">
        <v>86.8</v>
      </c>
      <c r="E36" s="41">
        <v>6.3</v>
      </c>
      <c r="F36" s="41">
        <v>3.1</v>
      </c>
      <c r="G36" s="41">
        <v>16.399999999999999</v>
      </c>
    </row>
    <row r="37" spans="1:7" x14ac:dyDescent="0.25">
      <c r="A37" s="44" t="s">
        <v>236</v>
      </c>
      <c r="B37" s="40">
        <v>282</v>
      </c>
      <c r="C37" s="41">
        <v>10.199999999999999</v>
      </c>
      <c r="D37" s="41">
        <v>87</v>
      </c>
      <c r="E37" s="41">
        <v>7</v>
      </c>
      <c r="F37" s="41">
        <v>2.2999999999999998</v>
      </c>
      <c r="G37" s="41">
        <v>11.7</v>
      </c>
    </row>
    <row r="38" spans="1:7" x14ac:dyDescent="0.25">
      <c r="A38" s="44" t="s">
        <v>237</v>
      </c>
      <c r="B38" s="40">
        <v>72</v>
      </c>
      <c r="C38" s="41">
        <v>22.9</v>
      </c>
      <c r="D38" s="41">
        <v>82.2</v>
      </c>
      <c r="E38" s="41">
        <v>13</v>
      </c>
      <c r="F38" s="41">
        <v>2.4</v>
      </c>
      <c r="G38" s="41">
        <v>21.2</v>
      </c>
    </row>
    <row r="39" spans="1:7" ht="30" x14ac:dyDescent="0.25">
      <c r="A39" s="44" t="s">
        <v>238</v>
      </c>
      <c r="B39" s="40">
        <v>56</v>
      </c>
      <c r="C39" s="41">
        <v>18.100000000000001</v>
      </c>
      <c r="D39" s="41">
        <v>90.2</v>
      </c>
      <c r="E39" s="41">
        <v>2.2000000000000002</v>
      </c>
      <c r="F39" s="41">
        <v>3.3</v>
      </c>
      <c r="G39" s="41">
        <v>23</v>
      </c>
    </row>
    <row r="40" spans="1:7" x14ac:dyDescent="0.25">
      <c r="A40" s="44" t="s">
        <v>239</v>
      </c>
      <c r="B40" s="40">
        <v>66</v>
      </c>
      <c r="C40" s="41">
        <v>16.3</v>
      </c>
      <c r="D40" s="41">
        <v>89.7</v>
      </c>
      <c r="E40" s="41">
        <v>6.9</v>
      </c>
      <c r="F40" s="41">
        <v>2.2000000000000002</v>
      </c>
      <c r="G40" s="41">
        <v>20.5</v>
      </c>
    </row>
    <row r="41" spans="1:7" x14ac:dyDescent="0.25">
      <c r="A41" s="44" t="s">
        <v>240</v>
      </c>
      <c r="B41" s="40">
        <v>42</v>
      </c>
      <c r="C41" s="41" t="s">
        <v>218</v>
      </c>
      <c r="D41" s="41" t="s">
        <v>218</v>
      </c>
      <c r="E41" s="41" t="s">
        <v>218</v>
      </c>
      <c r="F41" s="41" t="s">
        <v>218</v>
      </c>
      <c r="G41" s="41" t="s">
        <v>218</v>
      </c>
    </row>
    <row r="42" spans="1:7" x14ac:dyDescent="0.25">
      <c r="A42" s="44" t="s">
        <v>241</v>
      </c>
      <c r="B42" s="40">
        <v>46</v>
      </c>
      <c r="C42" s="41" t="s">
        <v>218</v>
      </c>
      <c r="D42" s="41" t="s">
        <v>218</v>
      </c>
      <c r="E42" s="41" t="s">
        <v>218</v>
      </c>
      <c r="F42" s="41" t="s">
        <v>218</v>
      </c>
      <c r="G42" s="41" t="s">
        <v>218</v>
      </c>
    </row>
    <row r="43" spans="1:7" ht="30" x14ac:dyDescent="0.25">
      <c r="A43" s="44" t="s">
        <v>242</v>
      </c>
      <c r="B43" s="40">
        <v>345</v>
      </c>
      <c r="C43" s="41">
        <v>13.6</v>
      </c>
      <c r="D43" s="41">
        <v>89.2</v>
      </c>
      <c r="E43" s="41">
        <v>4.4000000000000004</v>
      </c>
      <c r="F43" s="41">
        <v>2.6</v>
      </c>
      <c r="G43" s="41">
        <v>19.3</v>
      </c>
    </row>
    <row r="44" spans="1:7" ht="30" x14ac:dyDescent="0.25">
      <c r="A44" s="44" t="s">
        <v>243</v>
      </c>
      <c r="B44" s="40">
        <v>338</v>
      </c>
      <c r="C44" s="41">
        <v>13.6</v>
      </c>
      <c r="D44" s="41">
        <v>90.8</v>
      </c>
      <c r="E44" s="41">
        <v>2.5</v>
      </c>
      <c r="F44" s="41">
        <v>4.0999999999999996</v>
      </c>
      <c r="G44" s="41">
        <v>11.5</v>
      </c>
    </row>
    <row r="45" spans="1:7" x14ac:dyDescent="0.25">
      <c r="A45" s="44" t="s">
        <v>244</v>
      </c>
      <c r="B45" s="40">
        <v>69</v>
      </c>
      <c r="C45" s="41">
        <v>27.1</v>
      </c>
      <c r="D45" s="41">
        <v>85.5</v>
      </c>
      <c r="E45" s="41">
        <v>8.1999999999999993</v>
      </c>
      <c r="F45" s="41">
        <v>2.9</v>
      </c>
      <c r="G45" s="41">
        <v>25.6</v>
      </c>
    </row>
    <row r="46" spans="1:7" x14ac:dyDescent="0.25">
      <c r="A46" s="44" t="s">
        <v>245</v>
      </c>
      <c r="B46" s="40">
        <v>43</v>
      </c>
      <c r="C46" s="41" t="s">
        <v>218</v>
      </c>
      <c r="D46" s="41" t="s">
        <v>218</v>
      </c>
      <c r="E46" s="41" t="s">
        <v>218</v>
      </c>
      <c r="F46" s="41" t="s">
        <v>218</v>
      </c>
      <c r="G46" s="41" t="s">
        <v>218</v>
      </c>
    </row>
    <row r="47" spans="1:7" x14ac:dyDescent="0.25">
      <c r="A47" s="44" t="s">
        <v>246</v>
      </c>
      <c r="B47" s="40">
        <v>404</v>
      </c>
      <c r="C47" s="41">
        <v>22.3</v>
      </c>
      <c r="D47" s="41">
        <v>82.9</v>
      </c>
      <c r="E47" s="41">
        <v>8.4</v>
      </c>
      <c r="F47" s="41">
        <v>3.6</v>
      </c>
      <c r="G47" s="41">
        <v>18.3</v>
      </c>
    </row>
    <row r="48" spans="1:7" x14ac:dyDescent="0.25">
      <c r="A48" s="44" t="s">
        <v>247</v>
      </c>
      <c r="B48" s="40">
        <v>34</v>
      </c>
      <c r="C48" s="41" t="s">
        <v>218</v>
      </c>
      <c r="D48" s="41" t="s">
        <v>218</v>
      </c>
      <c r="E48" s="41" t="s">
        <v>218</v>
      </c>
      <c r="F48" s="41" t="s">
        <v>218</v>
      </c>
      <c r="G48" s="41" t="s">
        <v>218</v>
      </c>
    </row>
    <row r="49" spans="1:7" ht="18" customHeight="1" x14ac:dyDescent="0.25">
      <c r="A49" s="43" t="s">
        <v>248</v>
      </c>
      <c r="B49" s="40">
        <v>1148</v>
      </c>
      <c r="C49" s="41">
        <v>21.7</v>
      </c>
      <c r="D49" s="41">
        <v>83.7</v>
      </c>
      <c r="E49" s="41">
        <v>8.1999999999999993</v>
      </c>
      <c r="F49" s="41">
        <v>4.9000000000000004</v>
      </c>
      <c r="G49" s="41">
        <v>9.9</v>
      </c>
    </row>
    <row r="50" spans="1:7" x14ac:dyDescent="0.25">
      <c r="A50" s="44" t="s">
        <v>249</v>
      </c>
      <c r="B50" s="40">
        <v>97</v>
      </c>
      <c r="C50" s="41">
        <v>20.7</v>
      </c>
      <c r="D50" s="41">
        <v>86.6</v>
      </c>
      <c r="E50" s="41">
        <v>7</v>
      </c>
      <c r="F50" s="41">
        <v>2.7</v>
      </c>
      <c r="G50" s="41">
        <v>10</v>
      </c>
    </row>
    <row r="51" spans="1:7" ht="30" x14ac:dyDescent="0.25">
      <c r="A51" s="44" t="s">
        <v>250</v>
      </c>
      <c r="B51" s="40">
        <v>139</v>
      </c>
      <c r="C51" s="41">
        <v>20.9</v>
      </c>
      <c r="D51" s="41">
        <v>86.9</v>
      </c>
      <c r="E51" s="41">
        <v>7.9</v>
      </c>
      <c r="F51" s="41">
        <v>2</v>
      </c>
      <c r="G51" s="41">
        <v>13</v>
      </c>
    </row>
    <row r="52" spans="1:7" x14ac:dyDescent="0.25">
      <c r="A52" s="44" t="s">
        <v>251</v>
      </c>
      <c r="B52" s="40">
        <v>54</v>
      </c>
      <c r="C52" s="41">
        <v>25.8</v>
      </c>
      <c r="D52" s="41">
        <v>78.8</v>
      </c>
      <c r="E52" s="41">
        <v>9.6999999999999993</v>
      </c>
      <c r="F52" s="41">
        <v>6.4</v>
      </c>
      <c r="G52" s="41">
        <v>7.4</v>
      </c>
    </row>
    <row r="53" spans="1:7" x14ac:dyDescent="0.25">
      <c r="A53" s="44" t="s">
        <v>252</v>
      </c>
      <c r="B53" s="40">
        <v>122</v>
      </c>
      <c r="C53" s="41">
        <v>15.6</v>
      </c>
      <c r="D53" s="41">
        <v>92</v>
      </c>
      <c r="E53" s="41">
        <v>2.5</v>
      </c>
      <c r="F53" s="41">
        <v>5.5</v>
      </c>
      <c r="G53" s="41">
        <v>5.9</v>
      </c>
    </row>
    <row r="54" spans="1:7" ht="30" x14ac:dyDescent="0.25">
      <c r="A54" s="44" t="s">
        <v>253</v>
      </c>
      <c r="B54" s="40">
        <v>41</v>
      </c>
      <c r="C54" s="41" t="s">
        <v>218</v>
      </c>
      <c r="D54" s="41" t="s">
        <v>218</v>
      </c>
      <c r="E54" s="41" t="s">
        <v>218</v>
      </c>
      <c r="F54" s="41" t="s">
        <v>218</v>
      </c>
      <c r="G54" s="41" t="s">
        <v>218</v>
      </c>
    </row>
    <row r="55" spans="1:7" x14ac:dyDescent="0.25">
      <c r="A55" s="44" t="s">
        <v>254</v>
      </c>
      <c r="B55" s="40">
        <v>669</v>
      </c>
      <c r="C55" s="41">
        <v>21.8</v>
      </c>
      <c r="D55" s="41">
        <v>80.900000000000006</v>
      </c>
      <c r="E55" s="41">
        <v>9.6</v>
      </c>
      <c r="F55" s="41">
        <v>5.7</v>
      </c>
      <c r="G55" s="41">
        <v>10.4</v>
      </c>
    </row>
    <row r="56" spans="1:7" x14ac:dyDescent="0.25">
      <c r="A56" s="44" t="s">
        <v>255</v>
      </c>
      <c r="B56" s="40">
        <v>25</v>
      </c>
      <c r="C56" s="41" t="s">
        <v>218</v>
      </c>
      <c r="D56" s="41" t="s">
        <v>218</v>
      </c>
      <c r="E56" s="41" t="s">
        <v>218</v>
      </c>
      <c r="F56" s="41" t="s">
        <v>218</v>
      </c>
      <c r="G56" s="41" t="s">
        <v>218</v>
      </c>
    </row>
    <row r="57" spans="1:7" ht="18" customHeight="1" x14ac:dyDescent="0.25">
      <c r="A57" s="43" t="s">
        <v>256</v>
      </c>
      <c r="B57" s="40">
        <v>1071</v>
      </c>
      <c r="C57" s="41">
        <v>28</v>
      </c>
      <c r="D57" s="41">
        <v>71.8</v>
      </c>
      <c r="E57" s="41">
        <v>6.1</v>
      </c>
      <c r="F57" s="41">
        <v>18.7</v>
      </c>
      <c r="G57" s="41">
        <v>10.8</v>
      </c>
    </row>
    <row r="58" spans="1:7" x14ac:dyDescent="0.25">
      <c r="A58" s="44" t="s">
        <v>257</v>
      </c>
      <c r="B58" s="40">
        <v>174</v>
      </c>
      <c r="C58" s="41">
        <v>22.6</v>
      </c>
      <c r="D58" s="41">
        <v>63.9</v>
      </c>
      <c r="E58" s="41">
        <v>4</v>
      </c>
      <c r="F58" s="41">
        <v>28.9</v>
      </c>
      <c r="G58" s="41">
        <v>9.8000000000000007</v>
      </c>
    </row>
    <row r="59" spans="1:7" ht="30" x14ac:dyDescent="0.25">
      <c r="A59" s="44" t="s">
        <v>258</v>
      </c>
      <c r="B59" s="40">
        <v>122</v>
      </c>
      <c r="C59" s="41">
        <v>27</v>
      </c>
      <c r="D59" s="41">
        <v>76.2</v>
      </c>
      <c r="E59" s="41">
        <v>7</v>
      </c>
      <c r="F59" s="41">
        <v>15.1</v>
      </c>
      <c r="G59" s="41">
        <v>8</v>
      </c>
    </row>
    <row r="60" spans="1:7" ht="30" x14ac:dyDescent="0.25">
      <c r="A60" s="44" t="s">
        <v>259</v>
      </c>
      <c r="B60" s="40">
        <v>199</v>
      </c>
      <c r="C60" s="41">
        <v>29.6</v>
      </c>
      <c r="D60" s="41">
        <v>76.400000000000006</v>
      </c>
      <c r="E60" s="41">
        <v>7</v>
      </c>
      <c r="F60" s="41">
        <v>10.6</v>
      </c>
      <c r="G60" s="41">
        <v>13.7</v>
      </c>
    </row>
    <row r="61" spans="1:7" x14ac:dyDescent="0.25">
      <c r="A61" s="44" t="s">
        <v>260</v>
      </c>
      <c r="B61" s="40">
        <v>577</v>
      </c>
      <c r="C61" s="41">
        <v>29.2</v>
      </c>
      <c r="D61" s="41">
        <v>71.7</v>
      </c>
      <c r="E61" s="41">
        <v>6.2</v>
      </c>
      <c r="F61" s="41">
        <v>19.2</v>
      </c>
      <c r="G61" s="41">
        <v>10.8</v>
      </c>
    </row>
    <row r="62" spans="1:7" ht="18" customHeight="1" x14ac:dyDescent="0.25">
      <c r="A62" s="43" t="s">
        <v>261</v>
      </c>
      <c r="B62" s="40">
        <v>439</v>
      </c>
      <c r="C62" s="41">
        <v>28.8</v>
      </c>
      <c r="D62" s="41">
        <v>77.7</v>
      </c>
      <c r="E62" s="41">
        <v>11.2</v>
      </c>
      <c r="F62" s="41">
        <v>8.5</v>
      </c>
      <c r="G62" s="41">
        <v>12.8</v>
      </c>
    </row>
    <row r="63" spans="1:7" x14ac:dyDescent="0.25">
      <c r="A63" s="44" t="s">
        <v>262</v>
      </c>
      <c r="B63" s="40">
        <v>91</v>
      </c>
      <c r="C63" s="41">
        <v>23.7</v>
      </c>
      <c r="D63" s="41">
        <v>80.900000000000006</v>
      </c>
      <c r="E63" s="41">
        <v>12</v>
      </c>
      <c r="F63" s="41">
        <v>5.0999999999999996</v>
      </c>
      <c r="G63" s="41">
        <v>15.9</v>
      </c>
    </row>
    <row r="64" spans="1:7" ht="30" x14ac:dyDescent="0.25">
      <c r="A64" s="44" t="s">
        <v>263</v>
      </c>
      <c r="B64" s="40">
        <v>349</v>
      </c>
      <c r="C64" s="41">
        <v>30.1</v>
      </c>
      <c r="D64" s="41">
        <v>76.8</v>
      </c>
      <c r="E64" s="41">
        <v>11</v>
      </c>
      <c r="F64" s="41">
        <v>9.4</v>
      </c>
      <c r="G64" s="41">
        <v>12</v>
      </c>
    </row>
    <row r="65" spans="1:7" ht="18" customHeight="1" x14ac:dyDescent="0.25">
      <c r="A65" s="43" t="s">
        <v>264</v>
      </c>
      <c r="B65" s="40">
        <v>2560</v>
      </c>
      <c r="C65" s="41">
        <v>23.9</v>
      </c>
      <c r="D65" s="41">
        <v>75.7</v>
      </c>
      <c r="E65" s="41">
        <v>14.1</v>
      </c>
      <c r="F65" s="41">
        <v>7.4</v>
      </c>
      <c r="G65" s="41">
        <v>11.1</v>
      </c>
    </row>
    <row r="66" spans="1:7" x14ac:dyDescent="0.25">
      <c r="A66" s="44" t="s">
        <v>265</v>
      </c>
      <c r="B66" s="40">
        <v>1455</v>
      </c>
      <c r="C66" s="41">
        <v>23.6</v>
      </c>
      <c r="D66" s="41">
        <v>73.7</v>
      </c>
      <c r="E66" s="41">
        <v>17.2</v>
      </c>
      <c r="F66" s="41">
        <v>6.4</v>
      </c>
      <c r="G66" s="41">
        <v>9.9</v>
      </c>
    </row>
    <row r="67" spans="1:7" x14ac:dyDescent="0.25">
      <c r="A67" s="44" t="s">
        <v>266</v>
      </c>
      <c r="B67" s="40">
        <v>813</v>
      </c>
      <c r="C67" s="41">
        <v>25.4</v>
      </c>
      <c r="D67" s="41">
        <v>78.400000000000006</v>
      </c>
      <c r="E67" s="41">
        <v>9</v>
      </c>
      <c r="F67" s="41">
        <v>10</v>
      </c>
      <c r="G67" s="41">
        <v>12.9</v>
      </c>
    </row>
    <row r="68" spans="1:7" x14ac:dyDescent="0.25">
      <c r="A68" s="44" t="s">
        <v>267</v>
      </c>
      <c r="B68" s="40">
        <v>54</v>
      </c>
      <c r="C68" s="41">
        <v>29.6</v>
      </c>
      <c r="D68" s="41">
        <v>87.5</v>
      </c>
      <c r="E68" s="41">
        <v>5.6</v>
      </c>
      <c r="F68" s="41">
        <v>6.1</v>
      </c>
      <c r="G68" s="41">
        <v>11.1</v>
      </c>
    </row>
    <row r="69" spans="1:7" x14ac:dyDescent="0.25">
      <c r="A69" s="44" t="s">
        <v>268</v>
      </c>
      <c r="B69" s="40">
        <v>28</v>
      </c>
      <c r="C69" s="41" t="s">
        <v>218</v>
      </c>
      <c r="D69" s="41" t="s">
        <v>218</v>
      </c>
      <c r="E69" s="41" t="s">
        <v>218</v>
      </c>
      <c r="F69" s="41" t="s">
        <v>218</v>
      </c>
      <c r="G69" s="41" t="s">
        <v>218</v>
      </c>
    </row>
    <row r="70" spans="1:7" x14ac:dyDescent="0.25">
      <c r="A70" s="44" t="s">
        <v>269</v>
      </c>
      <c r="B70" s="40">
        <v>170</v>
      </c>
      <c r="C70" s="41">
        <v>18</v>
      </c>
      <c r="D70" s="41">
        <v>78.8</v>
      </c>
      <c r="E70" s="41">
        <v>14.9</v>
      </c>
      <c r="F70" s="41">
        <v>2.5</v>
      </c>
      <c r="G70" s="41">
        <v>10.9</v>
      </c>
    </row>
    <row r="71" spans="1:7" x14ac:dyDescent="0.25">
      <c r="A71" s="44" t="s">
        <v>270</v>
      </c>
      <c r="B71" s="40">
        <v>40</v>
      </c>
      <c r="C71" s="41" t="s">
        <v>218</v>
      </c>
      <c r="D71" s="41" t="s">
        <v>218</v>
      </c>
      <c r="E71" s="41" t="s">
        <v>218</v>
      </c>
      <c r="F71" s="41" t="s">
        <v>218</v>
      </c>
      <c r="G71" s="41" t="s">
        <v>218</v>
      </c>
    </row>
    <row r="72" spans="1:7" ht="18" customHeight="1" x14ac:dyDescent="0.25">
      <c r="A72" s="43" t="s">
        <v>271</v>
      </c>
      <c r="B72" s="40">
        <v>466</v>
      </c>
      <c r="C72" s="41">
        <v>20.9</v>
      </c>
      <c r="D72" s="41">
        <v>86.2</v>
      </c>
      <c r="E72" s="41">
        <v>8.1</v>
      </c>
      <c r="F72" s="41">
        <v>1.1000000000000001</v>
      </c>
      <c r="G72" s="41">
        <v>19.899999999999999</v>
      </c>
    </row>
    <row r="73" spans="1:7" x14ac:dyDescent="0.25">
      <c r="A73" s="44" t="s">
        <v>272</v>
      </c>
      <c r="B73" s="40">
        <v>139</v>
      </c>
      <c r="C73" s="41">
        <v>11.5</v>
      </c>
      <c r="D73" s="41">
        <v>86.7</v>
      </c>
      <c r="E73" s="41">
        <v>6.6</v>
      </c>
      <c r="F73" s="41">
        <v>0.3</v>
      </c>
      <c r="G73" s="41">
        <v>20</v>
      </c>
    </row>
    <row r="74" spans="1:7" x14ac:dyDescent="0.25">
      <c r="A74" s="44" t="s">
        <v>273</v>
      </c>
      <c r="B74" s="40">
        <v>38</v>
      </c>
      <c r="C74" s="41" t="s">
        <v>218</v>
      </c>
      <c r="D74" s="41" t="s">
        <v>218</v>
      </c>
      <c r="E74" s="41" t="s">
        <v>218</v>
      </c>
      <c r="F74" s="41" t="s">
        <v>218</v>
      </c>
      <c r="G74" s="41" t="s">
        <v>218</v>
      </c>
    </row>
    <row r="75" spans="1:7" x14ac:dyDescent="0.25">
      <c r="A75" s="44" t="s">
        <v>274</v>
      </c>
      <c r="B75" s="40">
        <v>37</v>
      </c>
      <c r="C75" s="41" t="s">
        <v>218</v>
      </c>
      <c r="D75" s="41" t="s">
        <v>218</v>
      </c>
      <c r="E75" s="41" t="s">
        <v>218</v>
      </c>
      <c r="F75" s="41" t="s">
        <v>218</v>
      </c>
      <c r="G75" s="41" t="s">
        <v>218</v>
      </c>
    </row>
    <row r="76" spans="1:7" x14ac:dyDescent="0.25">
      <c r="A76" s="44" t="s">
        <v>275</v>
      </c>
      <c r="B76" s="40">
        <v>252</v>
      </c>
      <c r="C76" s="41">
        <v>24</v>
      </c>
      <c r="D76" s="41">
        <v>84.5</v>
      </c>
      <c r="E76" s="41">
        <v>9.1</v>
      </c>
      <c r="F76" s="41">
        <v>1.9</v>
      </c>
      <c r="G76" s="41">
        <v>21.8</v>
      </c>
    </row>
    <row r="77" spans="1:7" ht="18" customHeight="1" x14ac:dyDescent="0.25">
      <c r="A77" s="43" t="s">
        <v>276</v>
      </c>
      <c r="B77" s="40">
        <v>420</v>
      </c>
      <c r="C77" s="41">
        <v>25.9</v>
      </c>
      <c r="D77" s="41">
        <v>86.8</v>
      </c>
      <c r="E77" s="41">
        <v>7.5</v>
      </c>
      <c r="F77" s="41">
        <v>3.3</v>
      </c>
      <c r="G77" s="41">
        <v>21.8</v>
      </c>
    </row>
    <row r="78" spans="1:7" ht="18" customHeight="1" x14ac:dyDescent="0.25">
      <c r="A78" s="43" t="s">
        <v>277</v>
      </c>
      <c r="B78" s="40">
        <v>1606</v>
      </c>
      <c r="C78" s="41">
        <v>38.299999999999997</v>
      </c>
      <c r="D78" s="41">
        <v>76.7</v>
      </c>
      <c r="E78" s="41">
        <v>10.3</v>
      </c>
      <c r="F78" s="41">
        <v>9.6999999999999993</v>
      </c>
      <c r="G78" s="41">
        <v>20</v>
      </c>
    </row>
    <row r="79" spans="1:7" x14ac:dyDescent="0.25">
      <c r="A79" s="44" t="s">
        <v>278</v>
      </c>
      <c r="B79" s="40">
        <v>623</v>
      </c>
      <c r="C79" s="41">
        <v>39.4</v>
      </c>
      <c r="D79" s="41">
        <v>77.5</v>
      </c>
      <c r="E79" s="41">
        <v>7</v>
      </c>
      <c r="F79" s="41">
        <v>12.6</v>
      </c>
      <c r="G79" s="41">
        <v>16</v>
      </c>
    </row>
    <row r="80" spans="1:7" ht="30" x14ac:dyDescent="0.25">
      <c r="A80" s="44" t="s">
        <v>279</v>
      </c>
      <c r="B80" s="40">
        <v>101</v>
      </c>
      <c r="C80" s="41">
        <v>45.5</v>
      </c>
      <c r="D80" s="41">
        <v>77.099999999999994</v>
      </c>
      <c r="E80" s="41">
        <v>12.3</v>
      </c>
      <c r="F80" s="41">
        <v>6.3</v>
      </c>
      <c r="G80" s="41">
        <v>12.3</v>
      </c>
    </row>
    <row r="81" spans="1:7" x14ac:dyDescent="0.25">
      <c r="A81" s="44" t="s">
        <v>280</v>
      </c>
      <c r="B81" s="40">
        <v>555</v>
      </c>
      <c r="C81" s="41">
        <v>37.700000000000003</v>
      </c>
      <c r="D81" s="41">
        <v>79.3</v>
      </c>
      <c r="E81" s="41">
        <v>10.4</v>
      </c>
      <c r="F81" s="41">
        <v>7.1</v>
      </c>
      <c r="G81" s="41">
        <v>19.7</v>
      </c>
    </row>
    <row r="82" spans="1:7" x14ac:dyDescent="0.25">
      <c r="A82" s="44" t="s">
        <v>281</v>
      </c>
      <c r="B82" s="40">
        <v>327</v>
      </c>
      <c r="C82" s="41">
        <v>34.799999999999997</v>
      </c>
      <c r="D82" s="41">
        <v>70.3</v>
      </c>
      <c r="E82" s="41">
        <v>15.5</v>
      </c>
      <c r="F82" s="41">
        <v>9.6</v>
      </c>
      <c r="G82" s="41">
        <v>30.7</v>
      </c>
    </row>
    <row r="83" spans="1:7" s="49" customFormat="1" ht="21" customHeight="1" x14ac:dyDescent="0.25">
      <c r="A83" s="50" t="s">
        <v>282</v>
      </c>
      <c r="B83" s="47">
        <v>5771</v>
      </c>
      <c r="C83" s="48">
        <v>36.799999999999997</v>
      </c>
      <c r="D83" s="48">
        <v>78.900000000000006</v>
      </c>
      <c r="E83" s="48">
        <v>11.9</v>
      </c>
      <c r="F83" s="48">
        <v>5.9</v>
      </c>
      <c r="G83" s="48">
        <v>20.2</v>
      </c>
    </row>
    <row r="84" spans="1:7" ht="18" customHeight="1" x14ac:dyDescent="0.25">
      <c r="A84" s="43" t="s">
        <v>283</v>
      </c>
      <c r="B84" s="40">
        <v>1834</v>
      </c>
      <c r="C84" s="41">
        <v>41.5</v>
      </c>
      <c r="D84" s="41">
        <v>76</v>
      </c>
      <c r="E84" s="41">
        <v>14.3</v>
      </c>
      <c r="F84" s="41">
        <v>5.7</v>
      </c>
      <c r="G84" s="41">
        <v>29.7</v>
      </c>
    </row>
    <row r="85" spans="1:7" x14ac:dyDescent="0.25">
      <c r="A85" s="44" t="s">
        <v>284</v>
      </c>
      <c r="B85" s="40">
        <v>151</v>
      </c>
      <c r="C85" s="41">
        <v>29.8</v>
      </c>
      <c r="D85" s="41">
        <v>84.5</v>
      </c>
      <c r="E85" s="41">
        <v>8.9</v>
      </c>
      <c r="F85" s="41">
        <v>4.5</v>
      </c>
      <c r="G85" s="41">
        <v>10.6</v>
      </c>
    </row>
    <row r="86" spans="1:7" x14ac:dyDescent="0.25">
      <c r="A86" s="44" t="s">
        <v>285</v>
      </c>
      <c r="B86" s="40">
        <v>86</v>
      </c>
      <c r="C86" s="41">
        <v>34</v>
      </c>
      <c r="D86" s="41">
        <v>75.5</v>
      </c>
      <c r="E86" s="41">
        <v>18.600000000000001</v>
      </c>
      <c r="F86" s="41">
        <v>4.5999999999999996</v>
      </c>
      <c r="G86" s="41">
        <v>22.2</v>
      </c>
    </row>
    <row r="87" spans="1:7" ht="30" x14ac:dyDescent="0.25">
      <c r="A87" s="44" t="s">
        <v>286</v>
      </c>
      <c r="B87" s="40">
        <v>153</v>
      </c>
      <c r="C87" s="41">
        <v>46.7</v>
      </c>
      <c r="D87" s="41">
        <v>78.2</v>
      </c>
      <c r="E87" s="41">
        <v>10.8</v>
      </c>
      <c r="F87" s="41">
        <v>6.2</v>
      </c>
      <c r="G87" s="41">
        <v>38.9</v>
      </c>
    </row>
    <row r="88" spans="1:7" x14ac:dyDescent="0.25">
      <c r="A88" s="44" t="s">
        <v>287</v>
      </c>
      <c r="B88" s="40">
        <v>145</v>
      </c>
      <c r="C88" s="41">
        <v>23.2</v>
      </c>
      <c r="D88" s="41">
        <v>93.2</v>
      </c>
      <c r="E88" s="41">
        <v>3.9</v>
      </c>
      <c r="F88" s="41">
        <v>1.6</v>
      </c>
      <c r="G88" s="41">
        <v>23.8</v>
      </c>
    </row>
    <row r="89" spans="1:7" x14ac:dyDescent="0.25">
      <c r="A89" s="44" t="s">
        <v>288</v>
      </c>
      <c r="B89" s="40">
        <v>585</v>
      </c>
      <c r="C89" s="41">
        <v>38.700000000000003</v>
      </c>
      <c r="D89" s="41">
        <v>66.400000000000006</v>
      </c>
      <c r="E89" s="41">
        <v>21.9</v>
      </c>
      <c r="F89" s="41">
        <v>5.6</v>
      </c>
      <c r="G89" s="41">
        <v>35.299999999999997</v>
      </c>
    </row>
    <row r="90" spans="1:7" x14ac:dyDescent="0.25">
      <c r="A90" s="44" t="s">
        <v>289</v>
      </c>
      <c r="B90" s="40">
        <v>230</v>
      </c>
      <c r="C90" s="41">
        <v>66.599999999999994</v>
      </c>
      <c r="D90" s="41">
        <v>82.2</v>
      </c>
      <c r="E90" s="41">
        <v>7.4</v>
      </c>
      <c r="F90" s="41">
        <v>5.6</v>
      </c>
      <c r="G90" s="41">
        <v>25.7</v>
      </c>
    </row>
    <row r="91" spans="1:7" x14ac:dyDescent="0.25">
      <c r="A91" s="44" t="s">
        <v>290</v>
      </c>
      <c r="B91" s="40">
        <v>232</v>
      </c>
      <c r="C91" s="41">
        <v>44.8</v>
      </c>
      <c r="D91" s="41">
        <v>73.2</v>
      </c>
      <c r="E91" s="41">
        <v>14.5</v>
      </c>
      <c r="F91" s="41">
        <v>8.6</v>
      </c>
      <c r="G91" s="41">
        <v>36.1</v>
      </c>
    </row>
    <row r="92" spans="1:7" x14ac:dyDescent="0.25">
      <c r="A92" s="44" t="s">
        <v>291</v>
      </c>
      <c r="B92" s="40">
        <v>188</v>
      </c>
      <c r="C92" s="41">
        <v>40</v>
      </c>
      <c r="D92" s="41">
        <v>78.599999999999994</v>
      </c>
      <c r="E92" s="41">
        <v>13.8</v>
      </c>
      <c r="F92" s="41">
        <v>5.6</v>
      </c>
      <c r="G92" s="41">
        <v>23.2</v>
      </c>
    </row>
    <row r="93" spans="1:7" x14ac:dyDescent="0.25">
      <c r="A93" s="44" t="s">
        <v>292</v>
      </c>
      <c r="B93" s="40">
        <v>64</v>
      </c>
      <c r="C93" s="41">
        <v>37</v>
      </c>
      <c r="D93" s="41">
        <v>81.2</v>
      </c>
      <c r="E93" s="41">
        <v>9.4</v>
      </c>
      <c r="F93" s="41">
        <v>8.1999999999999993</v>
      </c>
      <c r="G93" s="41">
        <v>35</v>
      </c>
    </row>
    <row r="94" spans="1:7" ht="18" customHeight="1" x14ac:dyDescent="0.25">
      <c r="A94" s="43" t="s">
        <v>293</v>
      </c>
      <c r="B94" s="40">
        <v>298</v>
      </c>
      <c r="C94" s="41">
        <v>26</v>
      </c>
      <c r="D94" s="41">
        <v>86.4</v>
      </c>
      <c r="E94" s="41">
        <v>7.9</v>
      </c>
      <c r="F94" s="41">
        <v>1.4</v>
      </c>
      <c r="G94" s="41">
        <v>18.3</v>
      </c>
    </row>
    <row r="95" spans="1:7" x14ac:dyDescent="0.25">
      <c r="A95" s="44" t="s">
        <v>294</v>
      </c>
      <c r="B95" s="40">
        <v>286</v>
      </c>
      <c r="C95" s="41">
        <v>25.4</v>
      </c>
      <c r="D95" s="41">
        <v>86.6</v>
      </c>
      <c r="E95" s="41">
        <v>7.8</v>
      </c>
      <c r="F95" s="41">
        <v>1.2</v>
      </c>
      <c r="G95" s="41">
        <v>18.600000000000001</v>
      </c>
    </row>
    <row r="96" spans="1:7" x14ac:dyDescent="0.25">
      <c r="A96" s="44" t="s">
        <v>295</v>
      </c>
      <c r="B96" s="40">
        <v>13</v>
      </c>
      <c r="C96" s="41" t="s">
        <v>218</v>
      </c>
      <c r="D96" s="41" t="s">
        <v>218</v>
      </c>
      <c r="E96" s="41" t="s">
        <v>218</v>
      </c>
      <c r="F96" s="41" t="s">
        <v>218</v>
      </c>
      <c r="G96" s="41" t="s">
        <v>218</v>
      </c>
    </row>
    <row r="97" spans="1:7" ht="18" customHeight="1" x14ac:dyDescent="0.25">
      <c r="A97" s="43" t="s">
        <v>296</v>
      </c>
      <c r="B97" s="40">
        <v>552</v>
      </c>
      <c r="C97" s="41">
        <v>53.2</v>
      </c>
      <c r="D97" s="41">
        <v>77.900000000000006</v>
      </c>
      <c r="E97" s="41">
        <v>10.7</v>
      </c>
      <c r="F97" s="41">
        <v>8.5</v>
      </c>
      <c r="G97" s="41">
        <v>23.4</v>
      </c>
    </row>
    <row r="98" spans="1:7" x14ac:dyDescent="0.25">
      <c r="A98" s="44" t="s">
        <v>297</v>
      </c>
      <c r="B98" s="40">
        <v>11</v>
      </c>
      <c r="C98" s="41" t="s">
        <v>218</v>
      </c>
      <c r="D98" s="41" t="s">
        <v>218</v>
      </c>
      <c r="E98" s="41" t="s">
        <v>218</v>
      </c>
      <c r="F98" s="41" t="s">
        <v>218</v>
      </c>
      <c r="G98" s="41" t="s">
        <v>218</v>
      </c>
    </row>
    <row r="99" spans="1:7" x14ac:dyDescent="0.25">
      <c r="A99" s="44" t="s">
        <v>298</v>
      </c>
      <c r="B99" s="40">
        <v>91</v>
      </c>
      <c r="C99" s="41">
        <v>46.2</v>
      </c>
      <c r="D99" s="41">
        <v>81.8</v>
      </c>
      <c r="E99" s="41">
        <v>10.6</v>
      </c>
      <c r="F99" s="41">
        <v>2.7</v>
      </c>
      <c r="G99" s="41">
        <v>18.100000000000001</v>
      </c>
    </row>
    <row r="100" spans="1:7" x14ac:dyDescent="0.25">
      <c r="A100" s="44" t="s">
        <v>299</v>
      </c>
      <c r="B100" s="40">
        <v>21</v>
      </c>
      <c r="C100" s="41" t="s">
        <v>218</v>
      </c>
      <c r="D100" s="41" t="s">
        <v>218</v>
      </c>
      <c r="E100" s="41" t="s">
        <v>218</v>
      </c>
      <c r="F100" s="41" t="s">
        <v>218</v>
      </c>
      <c r="G100" s="41" t="s">
        <v>218</v>
      </c>
    </row>
    <row r="101" spans="1:7" x14ac:dyDescent="0.25">
      <c r="A101" s="44" t="s">
        <v>300</v>
      </c>
      <c r="B101" s="40">
        <v>64</v>
      </c>
      <c r="C101" s="41">
        <v>39.4</v>
      </c>
      <c r="D101" s="41">
        <v>88.1</v>
      </c>
      <c r="E101" s="41">
        <v>7.8</v>
      </c>
      <c r="F101" s="41">
        <v>0</v>
      </c>
      <c r="G101" s="41">
        <v>21.5</v>
      </c>
    </row>
    <row r="102" spans="1:7" x14ac:dyDescent="0.25">
      <c r="A102" s="44" t="s">
        <v>301</v>
      </c>
      <c r="B102" s="40">
        <v>85</v>
      </c>
      <c r="C102" s="41">
        <v>54.8</v>
      </c>
      <c r="D102" s="41">
        <v>79.2</v>
      </c>
      <c r="E102" s="41">
        <v>10.5</v>
      </c>
      <c r="F102" s="41">
        <v>7</v>
      </c>
      <c r="G102" s="41">
        <v>18</v>
      </c>
    </row>
    <row r="103" spans="1:7" x14ac:dyDescent="0.25">
      <c r="A103" s="44" t="s">
        <v>302</v>
      </c>
      <c r="B103" s="40">
        <v>7</v>
      </c>
      <c r="C103" s="41" t="s">
        <v>218</v>
      </c>
      <c r="D103" s="41" t="s">
        <v>218</v>
      </c>
      <c r="E103" s="41" t="s">
        <v>218</v>
      </c>
      <c r="F103" s="41" t="s">
        <v>218</v>
      </c>
      <c r="G103" s="41" t="s">
        <v>218</v>
      </c>
    </row>
    <row r="104" spans="1:7" x14ac:dyDescent="0.25">
      <c r="A104" s="44" t="s">
        <v>303</v>
      </c>
      <c r="B104" s="40">
        <v>217</v>
      </c>
      <c r="C104" s="41">
        <v>61.9</v>
      </c>
      <c r="D104" s="41">
        <v>70.900000000000006</v>
      </c>
      <c r="E104" s="41">
        <v>11.7</v>
      </c>
      <c r="F104" s="41">
        <v>15.1</v>
      </c>
      <c r="G104" s="41">
        <v>33.1</v>
      </c>
    </row>
    <row r="105" spans="1:7" x14ac:dyDescent="0.25">
      <c r="A105" s="44" t="s">
        <v>304</v>
      </c>
      <c r="B105" s="40">
        <v>11</v>
      </c>
      <c r="C105" s="41" t="s">
        <v>218</v>
      </c>
      <c r="D105" s="41" t="s">
        <v>218</v>
      </c>
      <c r="E105" s="41" t="s">
        <v>218</v>
      </c>
      <c r="F105" s="41" t="s">
        <v>218</v>
      </c>
      <c r="G105" s="41" t="s">
        <v>218</v>
      </c>
    </row>
    <row r="106" spans="1:7" x14ac:dyDescent="0.25">
      <c r="A106" s="44" t="s">
        <v>305</v>
      </c>
      <c r="B106" s="40">
        <v>23</v>
      </c>
      <c r="C106" s="41" t="s">
        <v>218</v>
      </c>
      <c r="D106" s="41" t="s">
        <v>218</v>
      </c>
      <c r="E106" s="41" t="s">
        <v>218</v>
      </c>
      <c r="F106" s="41" t="s">
        <v>218</v>
      </c>
      <c r="G106" s="41" t="s">
        <v>218</v>
      </c>
    </row>
    <row r="107" spans="1:7" ht="30" x14ac:dyDescent="0.25">
      <c r="A107" s="44" t="s">
        <v>306</v>
      </c>
      <c r="B107" s="40">
        <v>23</v>
      </c>
      <c r="C107" s="41" t="s">
        <v>218</v>
      </c>
      <c r="D107" s="41" t="s">
        <v>218</v>
      </c>
      <c r="E107" s="41" t="s">
        <v>218</v>
      </c>
      <c r="F107" s="41" t="s">
        <v>218</v>
      </c>
      <c r="G107" s="41" t="s">
        <v>218</v>
      </c>
    </row>
    <row r="108" spans="1:7" ht="18" customHeight="1" x14ac:dyDescent="0.25">
      <c r="A108" s="43" t="s">
        <v>307</v>
      </c>
      <c r="B108" s="40">
        <v>871</v>
      </c>
      <c r="C108" s="41">
        <v>29.9</v>
      </c>
      <c r="D108" s="41">
        <v>81.900000000000006</v>
      </c>
      <c r="E108" s="41">
        <v>11.9</v>
      </c>
      <c r="F108" s="41">
        <v>2.6</v>
      </c>
      <c r="G108" s="41">
        <v>15</v>
      </c>
    </row>
    <row r="109" spans="1:7" x14ac:dyDescent="0.25">
      <c r="A109" s="44" t="s">
        <v>308</v>
      </c>
      <c r="B109" s="40">
        <v>217</v>
      </c>
      <c r="C109" s="41">
        <v>17.5</v>
      </c>
      <c r="D109" s="41">
        <v>75.099999999999994</v>
      </c>
      <c r="E109" s="41">
        <v>20.3</v>
      </c>
      <c r="F109" s="41">
        <v>0.5</v>
      </c>
      <c r="G109" s="41">
        <v>9.3000000000000007</v>
      </c>
    </row>
    <row r="110" spans="1:7" x14ac:dyDescent="0.25">
      <c r="A110" s="44" t="s">
        <v>309</v>
      </c>
      <c r="B110" s="40">
        <v>108</v>
      </c>
      <c r="C110" s="41">
        <v>24.9</v>
      </c>
      <c r="D110" s="41">
        <v>77.2</v>
      </c>
      <c r="E110" s="41">
        <v>16.5</v>
      </c>
      <c r="F110" s="41">
        <v>5.0999999999999996</v>
      </c>
      <c r="G110" s="41">
        <v>16.3</v>
      </c>
    </row>
    <row r="111" spans="1:7" x14ac:dyDescent="0.25">
      <c r="A111" s="44" t="s">
        <v>310</v>
      </c>
      <c r="B111" s="40">
        <v>74</v>
      </c>
      <c r="C111" s="41">
        <v>36.200000000000003</v>
      </c>
      <c r="D111" s="41">
        <v>77.900000000000006</v>
      </c>
      <c r="E111" s="41">
        <v>18.399999999999999</v>
      </c>
      <c r="F111" s="41">
        <v>0.3</v>
      </c>
      <c r="G111" s="41">
        <v>13.9</v>
      </c>
    </row>
    <row r="112" spans="1:7" x14ac:dyDescent="0.25">
      <c r="A112" s="44" t="s">
        <v>311</v>
      </c>
      <c r="B112" s="40">
        <v>473</v>
      </c>
      <c r="C112" s="41">
        <v>35.799999999999997</v>
      </c>
      <c r="D112" s="41">
        <v>86.8</v>
      </c>
      <c r="E112" s="41">
        <v>5.9</v>
      </c>
      <c r="F112" s="41">
        <v>3.4</v>
      </c>
      <c r="G112" s="41">
        <v>17.5</v>
      </c>
    </row>
    <row r="113" spans="1:7" ht="18" customHeight="1" x14ac:dyDescent="0.25">
      <c r="A113" s="43" t="s">
        <v>312</v>
      </c>
      <c r="B113" s="40">
        <v>210</v>
      </c>
      <c r="C113" s="41">
        <v>15.9</v>
      </c>
      <c r="D113" s="41">
        <v>77.099999999999994</v>
      </c>
      <c r="E113" s="41">
        <v>11.9</v>
      </c>
      <c r="F113" s="41">
        <v>6.5</v>
      </c>
      <c r="G113" s="41">
        <v>20.7</v>
      </c>
    </row>
    <row r="114" spans="1:7" x14ac:dyDescent="0.25">
      <c r="A114" s="44" t="s">
        <v>313</v>
      </c>
      <c r="B114" s="40">
        <v>185</v>
      </c>
      <c r="C114" s="41">
        <v>16.100000000000001</v>
      </c>
      <c r="D114" s="41">
        <v>78.3</v>
      </c>
      <c r="E114" s="41">
        <v>10.9</v>
      </c>
      <c r="F114" s="41">
        <v>7</v>
      </c>
      <c r="G114" s="41">
        <v>22.1</v>
      </c>
    </row>
    <row r="115" spans="1:7" x14ac:dyDescent="0.25">
      <c r="A115" s="44" t="s">
        <v>314</v>
      </c>
      <c r="B115" s="40">
        <v>26</v>
      </c>
      <c r="C115" s="41" t="s">
        <v>218</v>
      </c>
      <c r="D115" s="41" t="s">
        <v>218</v>
      </c>
      <c r="E115" s="41" t="s">
        <v>218</v>
      </c>
      <c r="F115" s="41" t="s">
        <v>218</v>
      </c>
      <c r="G115" s="41" t="s">
        <v>218</v>
      </c>
    </row>
    <row r="116" spans="1:7" ht="18" customHeight="1" x14ac:dyDescent="0.25">
      <c r="A116" s="43" t="s">
        <v>315</v>
      </c>
      <c r="B116" s="40">
        <v>1459</v>
      </c>
      <c r="C116" s="41">
        <v>37.299999999999997</v>
      </c>
      <c r="D116" s="41">
        <v>78.8</v>
      </c>
      <c r="E116" s="41">
        <v>10.6</v>
      </c>
      <c r="F116" s="41">
        <v>8.8000000000000007</v>
      </c>
      <c r="G116" s="41">
        <v>11.8</v>
      </c>
    </row>
    <row r="117" spans="1:7" ht="30" x14ac:dyDescent="0.25">
      <c r="A117" s="44" t="s">
        <v>316</v>
      </c>
      <c r="B117" s="40">
        <v>178</v>
      </c>
      <c r="C117" s="41">
        <v>23.3</v>
      </c>
      <c r="D117" s="41">
        <v>81.599999999999994</v>
      </c>
      <c r="E117" s="41">
        <v>11.3</v>
      </c>
      <c r="F117" s="41">
        <v>4.5999999999999996</v>
      </c>
      <c r="G117" s="41">
        <v>13.7</v>
      </c>
    </row>
    <row r="118" spans="1:7" x14ac:dyDescent="0.25">
      <c r="A118" s="44" t="s">
        <v>317</v>
      </c>
      <c r="B118" s="40">
        <v>37</v>
      </c>
      <c r="C118" s="41" t="s">
        <v>218</v>
      </c>
      <c r="D118" s="41" t="s">
        <v>218</v>
      </c>
      <c r="E118" s="41" t="s">
        <v>218</v>
      </c>
      <c r="F118" s="41" t="s">
        <v>218</v>
      </c>
      <c r="G118" s="41" t="s">
        <v>218</v>
      </c>
    </row>
    <row r="119" spans="1:7" x14ac:dyDescent="0.25">
      <c r="A119" s="44" t="s">
        <v>318</v>
      </c>
      <c r="B119" s="40">
        <v>591</v>
      </c>
      <c r="C119" s="41">
        <v>49.6</v>
      </c>
      <c r="D119" s="41">
        <v>73.5</v>
      </c>
      <c r="E119" s="41">
        <v>9.4</v>
      </c>
      <c r="F119" s="41">
        <v>15.7</v>
      </c>
      <c r="G119" s="41">
        <v>12.2</v>
      </c>
    </row>
    <row r="120" spans="1:7" x14ac:dyDescent="0.25">
      <c r="A120" s="44" t="s">
        <v>319</v>
      </c>
      <c r="B120" s="40">
        <v>72</v>
      </c>
      <c r="C120" s="41">
        <v>17</v>
      </c>
      <c r="D120" s="41">
        <v>84.7</v>
      </c>
      <c r="E120" s="41">
        <v>10.9</v>
      </c>
      <c r="F120" s="41">
        <v>1.9</v>
      </c>
      <c r="G120" s="41">
        <v>11.1</v>
      </c>
    </row>
    <row r="121" spans="1:7" x14ac:dyDescent="0.25">
      <c r="A121" s="44" t="s">
        <v>320</v>
      </c>
      <c r="B121" s="40">
        <v>170</v>
      </c>
      <c r="C121" s="41">
        <v>47.3</v>
      </c>
      <c r="D121" s="41">
        <v>78.5</v>
      </c>
      <c r="E121" s="41">
        <v>14.1</v>
      </c>
      <c r="F121" s="41">
        <v>5.7</v>
      </c>
      <c r="G121" s="41">
        <v>13.7</v>
      </c>
    </row>
    <row r="122" spans="1:7" x14ac:dyDescent="0.25">
      <c r="A122" s="44" t="s">
        <v>321</v>
      </c>
      <c r="B122" s="40">
        <v>412</v>
      </c>
      <c r="C122" s="41">
        <v>26</v>
      </c>
      <c r="D122" s="41">
        <v>83.6</v>
      </c>
      <c r="E122" s="41">
        <v>10.9</v>
      </c>
      <c r="F122" s="41">
        <v>3.4</v>
      </c>
      <c r="G122" s="41">
        <v>9.6</v>
      </c>
    </row>
    <row r="123" spans="1:7" ht="18" customHeight="1" x14ac:dyDescent="0.25">
      <c r="A123" s="43" t="s">
        <v>322</v>
      </c>
      <c r="B123" s="40">
        <v>545</v>
      </c>
      <c r="C123" s="41">
        <v>28</v>
      </c>
      <c r="D123" s="41">
        <v>81.2</v>
      </c>
      <c r="E123" s="41">
        <v>10.6</v>
      </c>
      <c r="F123" s="41">
        <v>4.0999999999999996</v>
      </c>
      <c r="G123" s="41">
        <v>16.3</v>
      </c>
    </row>
    <row r="124" spans="1:7" x14ac:dyDescent="0.25">
      <c r="A124" s="44" t="s">
        <v>323</v>
      </c>
      <c r="B124" s="40">
        <v>409</v>
      </c>
      <c r="C124" s="41">
        <v>29.4</v>
      </c>
      <c r="D124" s="41">
        <v>82.2</v>
      </c>
      <c r="E124" s="41">
        <v>9.3000000000000007</v>
      </c>
      <c r="F124" s="41">
        <v>3.7</v>
      </c>
      <c r="G124" s="41">
        <v>17.2</v>
      </c>
    </row>
    <row r="125" spans="1:7" x14ac:dyDescent="0.25">
      <c r="A125" s="44" t="s">
        <v>324</v>
      </c>
      <c r="B125" s="40">
        <v>65</v>
      </c>
      <c r="C125" s="41">
        <v>14</v>
      </c>
      <c r="D125" s="41">
        <v>73.3</v>
      </c>
      <c r="E125" s="41">
        <v>18.7</v>
      </c>
      <c r="F125" s="41">
        <v>7.5</v>
      </c>
      <c r="G125" s="41">
        <v>19.3</v>
      </c>
    </row>
    <row r="126" spans="1:7" x14ac:dyDescent="0.25">
      <c r="A126" s="44" t="s">
        <v>325</v>
      </c>
      <c r="B126" s="40">
        <v>72</v>
      </c>
      <c r="C126" s="41">
        <v>32.200000000000003</v>
      </c>
      <c r="D126" s="41">
        <v>82.8</v>
      </c>
      <c r="E126" s="41">
        <v>10.6</v>
      </c>
      <c r="F126" s="41">
        <v>3.2</v>
      </c>
      <c r="G126" s="41">
        <v>8.6</v>
      </c>
    </row>
    <row r="128" spans="1:7" s="49" customFormat="1" x14ac:dyDescent="0.25">
      <c r="A128" s="46" t="s">
        <v>170</v>
      </c>
      <c r="B128" s="47">
        <v>19742</v>
      </c>
      <c r="C128" s="48">
        <v>44.2</v>
      </c>
      <c r="D128" s="48">
        <v>78.599999999999994</v>
      </c>
      <c r="E128" s="48">
        <v>11.7</v>
      </c>
      <c r="F128" s="48">
        <v>5.7</v>
      </c>
      <c r="G128" s="48">
        <v>18.100000000000001</v>
      </c>
    </row>
    <row r="129" spans="1:7" ht="21" customHeight="1" x14ac:dyDescent="0.25">
      <c r="A129" s="42" t="s">
        <v>326</v>
      </c>
      <c r="B129" s="40">
        <v>3525</v>
      </c>
      <c r="C129" s="41">
        <v>28.6</v>
      </c>
      <c r="D129" s="41">
        <v>82.9</v>
      </c>
      <c r="E129" s="41">
        <v>9.1</v>
      </c>
      <c r="F129" s="41">
        <v>5.3</v>
      </c>
      <c r="G129" s="41">
        <v>17.2</v>
      </c>
    </row>
    <row r="130" spans="1:7" ht="30" x14ac:dyDescent="0.25">
      <c r="A130" s="43" t="s">
        <v>327</v>
      </c>
      <c r="B130" s="40">
        <v>168</v>
      </c>
      <c r="C130" s="41">
        <v>20.9</v>
      </c>
      <c r="D130" s="41">
        <v>78.3</v>
      </c>
      <c r="E130" s="41">
        <v>14.6</v>
      </c>
      <c r="F130" s="41">
        <v>4.5999999999999996</v>
      </c>
      <c r="G130" s="41">
        <v>9.8000000000000007</v>
      </c>
    </row>
    <row r="131" spans="1:7" x14ac:dyDescent="0.25">
      <c r="A131" s="43" t="s">
        <v>328</v>
      </c>
      <c r="B131" s="40">
        <v>66</v>
      </c>
      <c r="C131" s="41">
        <v>35.5</v>
      </c>
      <c r="D131" s="41">
        <v>86.9</v>
      </c>
      <c r="E131" s="41">
        <v>8.6999999999999993</v>
      </c>
      <c r="F131" s="41">
        <v>1.2</v>
      </c>
      <c r="G131" s="41">
        <v>24.7</v>
      </c>
    </row>
    <row r="132" spans="1:7" ht="15" customHeight="1" x14ac:dyDescent="0.25">
      <c r="A132" s="43" t="s">
        <v>329</v>
      </c>
      <c r="B132" s="40">
        <v>168</v>
      </c>
      <c r="C132" s="41">
        <v>17.399999999999999</v>
      </c>
      <c r="D132" s="41">
        <v>92.5</v>
      </c>
      <c r="E132" s="41">
        <v>5.6</v>
      </c>
      <c r="F132" s="41">
        <v>0.9</v>
      </c>
      <c r="G132" s="41">
        <v>16.399999999999999</v>
      </c>
    </row>
    <row r="133" spans="1:7" ht="30" x14ac:dyDescent="0.25">
      <c r="A133" s="43" t="s">
        <v>330</v>
      </c>
      <c r="B133" s="40">
        <v>326</v>
      </c>
      <c r="C133" s="41">
        <v>32.700000000000003</v>
      </c>
      <c r="D133" s="41">
        <v>86.1</v>
      </c>
      <c r="E133" s="41">
        <v>9.6999999999999993</v>
      </c>
      <c r="F133" s="41">
        <v>3.1</v>
      </c>
      <c r="G133" s="41">
        <v>10.1</v>
      </c>
    </row>
    <row r="134" spans="1:7" ht="15" customHeight="1" x14ac:dyDescent="0.25">
      <c r="A134" s="43" t="s">
        <v>331</v>
      </c>
      <c r="B134" s="40">
        <v>53</v>
      </c>
      <c r="C134" s="41">
        <v>22.7</v>
      </c>
      <c r="D134" s="41">
        <v>88.7</v>
      </c>
      <c r="E134" s="41">
        <v>5.4</v>
      </c>
      <c r="F134" s="41">
        <v>4.0999999999999996</v>
      </c>
      <c r="G134" s="41">
        <v>15.5</v>
      </c>
    </row>
    <row r="135" spans="1:7" ht="30" x14ac:dyDescent="0.25">
      <c r="A135" s="43" t="s">
        <v>332</v>
      </c>
      <c r="B135" s="40">
        <v>200</v>
      </c>
      <c r="C135" s="41">
        <v>26.6</v>
      </c>
      <c r="D135" s="41">
        <v>84.7</v>
      </c>
      <c r="E135" s="41">
        <v>5.4</v>
      </c>
      <c r="F135" s="41">
        <v>6.8</v>
      </c>
      <c r="G135" s="41">
        <v>15.6</v>
      </c>
    </row>
    <row r="136" spans="1:7" ht="30" x14ac:dyDescent="0.25">
      <c r="A136" s="43" t="s">
        <v>333</v>
      </c>
      <c r="B136" s="40">
        <v>163</v>
      </c>
      <c r="C136" s="41">
        <v>21.9</v>
      </c>
      <c r="D136" s="41">
        <v>91.8</v>
      </c>
      <c r="E136" s="41">
        <v>2.1</v>
      </c>
      <c r="F136" s="41">
        <v>3.5</v>
      </c>
      <c r="G136" s="41">
        <v>14</v>
      </c>
    </row>
    <row r="137" spans="1:7" x14ac:dyDescent="0.25">
      <c r="A137" s="43" t="s">
        <v>334</v>
      </c>
      <c r="B137" s="40">
        <v>352</v>
      </c>
      <c r="C137" s="41">
        <v>24.3</v>
      </c>
      <c r="D137" s="41">
        <v>90.8</v>
      </c>
      <c r="E137" s="41">
        <v>2.9</v>
      </c>
      <c r="F137" s="41">
        <v>3.2</v>
      </c>
      <c r="G137" s="41">
        <v>11.7</v>
      </c>
    </row>
    <row r="138" spans="1:7" x14ac:dyDescent="0.25">
      <c r="A138" s="43" t="s">
        <v>335</v>
      </c>
      <c r="B138" s="40">
        <v>89</v>
      </c>
      <c r="C138" s="41">
        <v>17.8</v>
      </c>
      <c r="D138" s="41">
        <v>89.4</v>
      </c>
      <c r="E138" s="41">
        <v>5.6</v>
      </c>
      <c r="F138" s="41">
        <v>2.7</v>
      </c>
      <c r="G138" s="41">
        <v>22</v>
      </c>
    </row>
    <row r="139" spans="1:7" x14ac:dyDescent="0.25">
      <c r="A139" s="43" t="s">
        <v>336</v>
      </c>
      <c r="B139" s="40">
        <v>76</v>
      </c>
      <c r="C139" s="41">
        <v>33.6</v>
      </c>
      <c r="D139" s="41">
        <v>98.2</v>
      </c>
      <c r="E139" s="41">
        <v>0.2</v>
      </c>
      <c r="F139" s="41">
        <v>1.7</v>
      </c>
      <c r="G139" s="41">
        <v>16.600000000000001</v>
      </c>
    </row>
    <row r="140" spans="1:7" x14ac:dyDescent="0.25">
      <c r="A140" s="43" t="s">
        <v>337</v>
      </c>
      <c r="B140" s="40">
        <v>47</v>
      </c>
      <c r="C140" s="41" t="s">
        <v>218</v>
      </c>
      <c r="D140" s="41" t="s">
        <v>218</v>
      </c>
      <c r="E140" s="41" t="s">
        <v>218</v>
      </c>
      <c r="F140" s="41" t="s">
        <v>218</v>
      </c>
      <c r="G140" s="41" t="s">
        <v>218</v>
      </c>
    </row>
    <row r="141" spans="1:7" ht="30" x14ac:dyDescent="0.25">
      <c r="A141" s="43" t="s">
        <v>338</v>
      </c>
      <c r="B141" s="40">
        <v>242</v>
      </c>
      <c r="C141" s="41">
        <v>45.2</v>
      </c>
      <c r="D141" s="41">
        <v>79.8</v>
      </c>
      <c r="E141" s="41">
        <v>10.3</v>
      </c>
      <c r="F141" s="41">
        <v>8.4</v>
      </c>
      <c r="G141" s="41">
        <v>10.199999999999999</v>
      </c>
    </row>
    <row r="142" spans="1:7" x14ac:dyDescent="0.25">
      <c r="A142" s="43" t="s">
        <v>339</v>
      </c>
      <c r="B142" s="40">
        <v>92</v>
      </c>
      <c r="C142" s="41">
        <v>48.6</v>
      </c>
      <c r="D142" s="41">
        <v>72.8</v>
      </c>
      <c r="E142" s="41">
        <v>6.8</v>
      </c>
      <c r="F142" s="41">
        <v>6.3</v>
      </c>
      <c r="G142" s="41">
        <v>32.200000000000003</v>
      </c>
    </row>
    <row r="143" spans="1:7" x14ac:dyDescent="0.25">
      <c r="A143" s="43" t="s">
        <v>340</v>
      </c>
      <c r="B143" s="40">
        <v>802</v>
      </c>
      <c r="C143" s="41">
        <v>26</v>
      </c>
      <c r="D143" s="41">
        <v>75.5</v>
      </c>
      <c r="E143" s="41">
        <v>14.2</v>
      </c>
      <c r="F143" s="41">
        <v>7.1</v>
      </c>
      <c r="G143" s="41">
        <v>24.6</v>
      </c>
    </row>
    <row r="144" spans="1:7" x14ac:dyDescent="0.25">
      <c r="A144" s="43" t="s">
        <v>341</v>
      </c>
      <c r="B144" s="40">
        <v>65</v>
      </c>
      <c r="C144" s="41">
        <v>26.5</v>
      </c>
      <c r="D144" s="41">
        <v>85.8</v>
      </c>
      <c r="E144" s="41">
        <v>2.8</v>
      </c>
      <c r="F144" s="41">
        <v>2.7</v>
      </c>
      <c r="G144" s="41">
        <v>15</v>
      </c>
    </row>
    <row r="145" spans="1:7" x14ac:dyDescent="0.25">
      <c r="A145" s="43" t="s">
        <v>342</v>
      </c>
      <c r="B145" s="40">
        <v>121</v>
      </c>
      <c r="C145" s="41">
        <v>21.5</v>
      </c>
      <c r="D145" s="41">
        <v>86.7</v>
      </c>
      <c r="E145" s="41">
        <v>7.7</v>
      </c>
      <c r="F145" s="41">
        <v>5</v>
      </c>
      <c r="G145" s="41">
        <v>15.1</v>
      </c>
    </row>
    <row r="146" spans="1:7" x14ac:dyDescent="0.25">
      <c r="A146" s="43" t="s">
        <v>343</v>
      </c>
      <c r="B146" s="40">
        <v>101</v>
      </c>
      <c r="C146" s="41">
        <v>19.399999999999999</v>
      </c>
      <c r="D146" s="41">
        <v>84.3</v>
      </c>
      <c r="E146" s="41">
        <v>12.1</v>
      </c>
      <c r="F146" s="41">
        <v>2.6</v>
      </c>
      <c r="G146" s="41">
        <v>8.4</v>
      </c>
    </row>
    <row r="147" spans="1:7" x14ac:dyDescent="0.25">
      <c r="A147" s="43" t="s">
        <v>344</v>
      </c>
      <c r="B147" s="40">
        <v>46</v>
      </c>
      <c r="C147" s="41" t="s">
        <v>218</v>
      </c>
      <c r="D147" s="41" t="s">
        <v>218</v>
      </c>
      <c r="E147" s="41" t="s">
        <v>218</v>
      </c>
      <c r="F147" s="41" t="s">
        <v>218</v>
      </c>
      <c r="G147" s="41" t="s">
        <v>218</v>
      </c>
    </row>
    <row r="148" spans="1:7" x14ac:dyDescent="0.25">
      <c r="A148" s="43" t="s">
        <v>345</v>
      </c>
      <c r="B148" s="40">
        <v>209</v>
      </c>
      <c r="C148" s="41">
        <v>35.700000000000003</v>
      </c>
      <c r="D148" s="41">
        <v>78.900000000000006</v>
      </c>
      <c r="E148" s="41">
        <v>16.3</v>
      </c>
      <c r="F148" s="41">
        <v>2.7</v>
      </c>
      <c r="G148" s="41">
        <v>20.3</v>
      </c>
    </row>
    <row r="149" spans="1:7" x14ac:dyDescent="0.25">
      <c r="A149" s="43" t="s">
        <v>346</v>
      </c>
      <c r="B149" s="40">
        <v>79</v>
      </c>
      <c r="C149" s="41">
        <v>47.6</v>
      </c>
      <c r="D149" s="41">
        <v>66.8</v>
      </c>
      <c r="E149" s="41">
        <v>6</v>
      </c>
      <c r="F149" s="41">
        <v>26.5</v>
      </c>
      <c r="G149" s="41">
        <v>23</v>
      </c>
    </row>
    <row r="150" spans="1:7" x14ac:dyDescent="0.25">
      <c r="A150" s="43" t="s">
        <v>347</v>
      </c>
      <c r="B150" s="40">
        <v>59</v>
      </c>
      <c r="C150" s="41">
        <v>36.799999999999997</v>
      </c>
      <c r="D150" s="41">
        <v>78.3</v>
      </c>
      <c r="E150" s="41">
        <v>6.3</v>
      </c>
      <c r="F150" s="41">
        <v>11.1</v>
      </c>
      <c r="G150" s="41">
        <v>25.4</v>
      </c>
    </row>
    <row r="151" spans="1:7" ht="21" customHeight="1" x14ac:dyDescent="0.25">
      <c r="A151" s="42" t="s">
        <v>348</v>
      </c>
      <c r="B151" s="40">
        <v>16217</v>
      </c>
      <c r="C151" s="41">
        <v>47.6</v>
      </c>
      <c r="D151" s="41">
        <v>77.599999999999994</v>
      </c>
      <c r="E151" s="41">
        <v>12.3</v>
      </c>
      <c r="F151" s="41">
        <v>5.7</v>
      </c>
      <c r="G151" s="41">
        <v>18.3</v>
      </c>
    </row>
    <row r="152" spans="1:7" x14ac:dyDescent="0.25">
      <c r="A152" s="43" t="s">
        <v>349</v>
      </c>
      <c r="B152" s="40">
        <v>1270</v>
      </c>
      <c r="C152" s="41">
        <v>17.899999999999999</v>
      </c>
      <c r="D152" s="41">
        <v>85.7</v>
      </c>
      <c r="E152" s="41">
        <v>8.3000000000000007</v>
      </c>
      <c r="F152" s="41">
        <v>2.9</v>
      </c>
      <c r="G152" s="41">
        <v>21.9</v>
      </c>
    </row>
    <row r="153" spans="1:7" x14ac:dyDescent="0.25">
      <c r="A153" s="43" t="s">
        <v>350</v>
      </c>
      <c r="B153" s="40">
        <v>159</v>
      </c>
      <c r="C153" s="41">
        <v>25.8</v>
      </c>
      <c r="D153" s="41">
        <v>90.9</v>
      </c>
      <c r="E153" s="41">
        <v>2.1</v>
      </c>
      <c r="F153" s="41">
        <v>1.9</v>
      </c>
      <c r="G153" s="41">
        <v>8.9</v>
      </c>
    </row>
    <row r="154" spans="1:7" x14ac:dyDescent="0.25">
      <c r="A154" s="43" t="s">
        <v>351</v>
      </c>
      <c r="B154" s="40">
        <v>547</v>
      </c>
      <c r="C154" s="41">
        <v>16.399999999999999</v>
      </c>
      <c r="D154" s="41">
        <v>86.9</v>
      </c>
      <c r="E154" s="41">
        <v>8.6999999999999993</v>
      </c>
      <c r="F154" s="41">
        <v>1.1000000000000001</v>
      </c>
      <c r="G154" s="41">
        <v>23.1</v>
      </c>
    </row>
    <row r="155" spans="1:7" x14ac:dyDescent="0.25">
      <c r="A155" s="43" t="s">
        <v>352</v>
      </c>
      <c r="B155" s="40">
        <v>546</v>
      </c>
      <c r="C155" s="41">
        <v>47.5</v>
      </c>
      <c r="D155" s="41">
        <v>84.1</v>
      </c>
      <c r="E155" s="41">
        <v>8.4</v>
      </c>
      <c r="F155" s="41">
        <v>5.0999999999999996</v>
      </c>
      <c r="G155" s="41">
        <v>19.600000000000001</v>
      </c>
    </row>
    <row r="156" spans="1:7" x14ac:dyDescent="0.25">
      <c r="A156" s="43" t="s">
        <v>353</v>
      </c>
      <c r="B156" s="40">
        <v>58</v>
      </c>
      <c r="C156" s="41">
        <v>22.7</v>
      </c>
      <c r="D156" s="41">
        <v>90.4</v>
      </c>
      <c r="E156" s="41">
        <v>7.6</v>
      </c>
      <c r="F156" s="41">
        <v>1.7</v>
      </c>
      <c r="G156" s="41">
        <v>22.5</v>
      </c>
    </row>
    <row r="157" spans="1:7" x14ac:dyDescent="0.25">
      <c r="A157" s="43" t="s">
        <v>354</v>
      </c>
      <c r="B157" s="40">
        <v>447</v>
      </c>
      <c r="C157" s="41">
        <v>35.4</v>
      </c>
      <c r="D157" s="41">
        <v>75.400000000000006</v>
      </c>
      <c r="E157" s="41">
        <v>13.2</v>
      </c>
      <c r="F157" s="41">
        <v>6.7</v>
      </c>
      <c r="G157" s="41">
        <v>23.7</v>
      </c>
    </row>
    <row r="158" spans="1:7" x14ac:dyDescent="0.25">
      <c r="A158" s="43" t="s">
        <v>355</v>
      </c>
      <c r="B158" s="40">
        <v>1069</v>
      </c>
      <c r="C158" s="41">
        <v>30.1</v>
      </c>
      <c r="D158" s="41">
        <v>83.1</v>
      </c>
      <c r="E158" s="41">
        <v>10.6</v>
      </c>
      <c r="F158" s="41">
        <v>1.8</v>
      </c>
      <c r="G158" s="41">
        <v>17.399999999999999</v>
      </c>
    </row>
    <row r="159" spans="1:7" x14ac:dyDescent="0.25">
      <c r="A159" s="43" t="s">
        <v>356</v>
      </c>
      <c r="B159" s="40">
        <v>198</v>
      </c>
      <c r="C159" s="41">
        <v>28.5</v>
      </c>
      <c r="D159" s="41">
        <v>87.3</v>
      </c>
      <c r="E159" s="41">
        <v>7.3</v>
      </c>
      <c r="F159" s="41">
        <v>1.5</v>
      </c>
      <c r="G159" s="41">
        <v>13.1</v>
      </c>
    </row>
    <row r="160" spans="1:7" x14ac:dyDescent="0.25">
      <c r="A160" s="43" t="s">
        <v>357</v>
      </c>
      <c r="B160" s="40">
        <v>272</v>
      </c>
      <c r="C160" s="41">
        <v>37.299999999999997</v>
      </c>
      <c r="D160" s="41">
        <v>93.7</v>
      </c>
      <c r="E160" s="41">
        <v>3.2</v>
      </c>
      <c r="F160" s="41">
        <v>1.5</v>
      </c>
      <c r="G160" s="41">
        <v>9</v>
      </c>
    </row>
    <row r="161" spans="1:7" x14ac:dyDescent="0.25">
      <c r="A161" s="43" t="s">
        <v>358</v>
      </c>
      <c r="B161" s="40">
        <v>2670</v>
      </c>
      <c r="C161" s="41">
        <v>47.5</v>
      </c>
      <c r="D161" s="41">
        <v>76.099999999999994</v>
      </c>
      <c r="E161" s="41">
        <v>12.6</v>
      </c>
      <c r="F161" s="41">
        <v>6.2</v>
      </c>
      <c r="G161" s="41">
        <v>20.5</v>
      </c>
    </row>
    <row r="162" spans="1:7" x14ac:dyDescent="0.25">
      <c r="A162" s="43" t="s">
        <v>359</v>
      </c>
      <c r="B162" s="40">
        <v>225</v>
      </c>
      <c r="C162" s="41">
        <v>45.5</v>
      </c>
      <c r="D162" s="41">
        <v>81.400000000000006</v>
      </c>
      <c r="E162" s="41">
        <v>5.3</v>
      </c>
      <c r="F162" s="41">
        <v>8.6</v>
      </c>
      <c r="G162" s="41">
        <v>20.8</v>
      </c>
    </row>
    <row r="163" spans="1:7" x14ac:dyDescent="0.25">
      <c r="A163" s="43" t="s">
        <v>360</v>
      </c>
      <c r="B163" s="40">
        <v>132</v>
      </c>
      <c r="C163" s="41">
        <v>39.799999999999997</v>
      </c>
      <c r="D163" s="41">
        <v>81.3</v>
      </c>
      <c r="E163" s="41">
        <v>4.4000000000000004</v>
      </c>
      <c r="F163" s="41">
        <v>11.1</v>
      </c>
      <c r="G163" s="41">
        <v>8.3000000000000007</v>
      </c>
    </row>
    <row r="164" spans="1:7" x14ac:dyDescent="0.25">
      <c r="A164" s="43" t="s">
        <v>361</v>
      </c>
      <c r="B164" s="40">
        <v>909</v>
      </c>
      <c r="C164" s="41">
        <v>65.3</v>
      </c>
      <c r="D164" s="41">
        <v>72.599999999999994</v>
      </c>
      <c r="E164" s="41">
        <v>11.9</v>
      </c>
      <c r="F164" s="41">
        <v>11.3</v>
      </c>
      <c r="G164" s="41">
        <v>14.1</v>
      </c>
    </row>
    <row r="165" spans="1:7" x14ac:dyDescent="0.25">
      <c r="A165" s="43" t="s">
        <v>362</v>
      </c>
      <c r="B165" s="40">
        <v>434</v>
      </c>
      <c r="C165" s="41">
        <v>70.900000000000006</v>
      </c>
      <c r="D165" s="41">
        <v>75.7</v>
      </c>
      <c r="E165" s="41">
        <v>12.3</v>
      </c>
      <c r="F165" s="41">
        <v>7</v>
      </c>
      <c r="G165" s="41">
        <v>19</v>
      </c>
    </row>
    <row r="166" spans="1:7" x14ac:dyDescent="0.25">
      <c r="A166" s="43" t="s">
        <v>363</v>
      </c>
      <c r="B166" s="40">
        <v>531</v>
      </c>
      <c r="C166" s="41">
        <v>50</v>
      </c>
      <c r="D166" s="41">
        <v>71.900000000000006</v>
      </c>
      <c r="E166" s="41">
        <v>13.1</v>
      </c>
      <c r="F166" s="41">
        <v>11</v>
      </c>
      <c r="G166" s="41">
        <v>12.3</v>
      </c>
    </row>
    <row r="167" spans="1:7" x14ac:dyDescent="0.25">
      <c r="A167" s="43" t="s">
        <v>364</v>
      </c>
      <c r="B167" s="40">
        <v>924</v>
      </c>
      <c r="C167" s="41">
        <v>73.2</v>
      </c>
      <c r="D167" s="41">
        <v>75.099999999999994</v>
      </c>
      <c r="E167" s="41">
        <v>12.1</v>
      </c>
      <c r="F167" s="41">
        <v>7.9</v>
      </c>
      <c r="G167" s="41">
        <v>24.2</v>
      </c>
    </row>
    <row r="168" spans="1:7" x14ac:dyDescent="0.25">
      <c r="A168" s="43" t="s">
        <v>365</v>
      </c>
      <c r="B168" s="40">
        <v>161</v>
      </c>
      <c r="C168" s="41">
        <v>58.7</v>
      </c>
      <c r="D168" s="41">
        <v>67</v>
      </c>
      <c r="E168" s="41">
        <v>21.8</v>
      </c>
      <c r="F168" s="41">
        <v>7.4</v>
      </c>
      <c r="G168" s="41">
        <v>18</v>
      </c>
    </row>
    <row r="169" spans="1:7" x14ac:dyDescent="0.25">
      <c r="A169" s="43" t="s">
        <v>366</v>
      </c>
      <c r="B169" s="40">
        <v>172</v>
      </c>
      <c r="C169" s="41">
        <v>62</v>
      </c>
      <c r="D169" s="41">
        <v>84</v>
      </c>
      <c r="E169" s="41">
        <v>8.5</v>
      </c>
      <c r="F169" s="41">
        <v>5.5</v>
      </c>
      <c r="G169" s="41">
        <v>17.100000000000001</v>
      </c>
    </row>
    <row r="170" spans="1:7" x14ac:dyDescent="0.25">
      <c r="A170" s="43" t="s">
        <v>367</v>
      </c>
      <c r="B170" s="40">
        <v>445</v>
      </c>
      <c r="C170" s="41">
        <v>41.1</v>
      </c>
      <c r="D170" s="41">
        <v>84.9</v>
      </c>
      <c r="E170" s="41">
        <v>8.9</v>
      </c>
      <c r="F170" s="41">
        <v>2.4</v>
      </c>
      <c r="G170" s="41">
        <v>9.9</v>
      </c>
    </row>
    <row r="171" spans="1:7" x14ac:dyDescent="0.25">
      <c r="A171" s="43" t="s">
        <v>368</v>
      </c>
      <c r="B171" s="40">
        <v>51</v>
      </c>
      <c r="C171" s="41">
        <v>72.599999999999994</v>
      </c>
      <c r="D171" s="41">
        <v>82.9</v>
      </c>
      <c r="E171" s="41">
        <v>12.4</v>
      </c>
      <c r="F171" s="41">
        <v>4.5</v>
      </c>
      <c r="G171" s="41">
        <v>18.2</v>
      </c>
    </row>
    <row r="172" spans="1:7" x14ac:dyDescent="0.25">
      <c r="A172" s="43" t="s">
        <v>369</v>
      </c>
      <c r="B172" s="40">
        <v>27</v>
      </c>
      <c r="C172" s="41" t="s">
        <v>218</v>
      </c>
      <c r="D172" s="41" t="s">
        <v>218</v>
      </c>
      <c r="E172" s="41" t="s">
        <v>218</v>
      </c>
      <c r="F172" s="41" t="s">
        <v>218</v>
      </c>
      <c r="G172" s="41" t="s">
        <v>218</v>
      </c>
    </row>
    <row r="173" spans="1:7" x14ac:dyDescent="0.25">
      <c r="A173" s="43" t="s">
        <v>370</v>
      </c>
      <c r="B173" s="40">
        <v>92</v>
      </c>
      <c r="C173" s="41">
        <v>60.1</v>
      </c>
      <c r="D173" s="41">
        <v>76.2</v>
      </c>
      <c r="E173" s="41">
        <v>14.8</v>
      </c>
      <c r="F173" s="41">
        <v>6.4</v>
      </c>
      <c r="G173" s="41">
        <v>13.9</v>
      </c>
    </row>
    <row r="174" spans="1:7" x14ac:dyDescent="0.25">
      <c r="A174" s="43" t="s">
        <v>371</v>
      </c>
      <c r="B174" s="40">
        <v>1828</v>
      </c>
      <c r="C174" s="41">
        <v>59.4</v>
      </c>
      <c r="D174" s="41">
        <v>70.900000000000006</v>
      </c>
      <c r="E174" s="41">
        <v>18.899999999999999</v>
      </c>
      <c r="F174" s="41">
        <v>4.9000000000000004</v>
      </c>
      <c r="G174" s="41">
        <v>18.8</v>
      </c>
    </row>
    <row r="175" spans="1:7" x14ac:dyDescent="0.25">
      <c r="A175" s="43" t="s">
        <v>372</v>
      </c>
      <c r="B175" s="40">
        <v>609</v>
      </c>
      <c r="C175" s="41">
        <v>60.3</v>
      </c>
      <c r="D175" s="41">
        <v>69.599999999999994</v>
      </c>
      <c r="E175" s="41">
        <v>19.100000000000001</v>
      </c>
      <c r="F175" s="41">
        <v>5.2</v>
      </c>
      <c r="G175" s="41">
        <v>21.1</v>
      </c>
    </row>
    <row r="176" spans="1:7" x14ac:dyDescent="0.25">
      <c r="A176" s="43" t="s">
        <v>373</v>
      </c>
      <c r="B176" s="40">
        <v>94</v>
      </c>
      <c r="C176" s="41">
        <v>74.900000000000006</v>
      </c>
      <c r="D176" s="41">
        <v>88.7</v>
      </c>
      <c r="E176" s="41">
        <v>7.9</v>
      </c>
      <c r="F176" s="41">
        <v>1.3</v>
      </c>
      <c r="G176" s="41">
        <v>16.100000000000001</v>
      </c>
    </row>
    <row r="177" spans="1:7" x14ac:dyDescent="0.25">
      <c r="A177" s="43" t="s">
        <v>374</v>
      </c>
      <c r="B177" s="40">
        <v>115</v>
      </c>
      <c r="C177" s="41">
        <v>32.9</v>
      </c>
      <c r="D177" s="41">
        <v>77.2</v>
      </c>
      <c r="E177" s="41">
        <v>10.7</v>
      </c>
      <c r="F177" s="41">
        <v>8.6</v>
      </c>
      <c r="G177" s="41">
        <v>13.7</v>
      </c>
    </row>
    <row r="178" spans="1:7" x14ac:dyDescent="0.25">
      <c r="A178" s="43" t="s">
        <v>375</v>
      </c>
      <c r="B178" s="40">
        <v>246</v>
      </c>
      <c r="C178" s="41">
        <v>60.7</v>
      </c>
      <c r="D178" s="41">
        <v>82.9</v>
      </c>
      <c r="E178" s="41">
        <v>9</v>
      </c>
      <c r="F178" s="41">
        <v>4.0999999999999996</v>
      </c>
      <c r="G178" s="41">
        <v>14.7</v>
      </c>
    </row>
    <row r="179" spans="1:7" x14ac:dyDescent="0.25">
      <c r="A179" s="43" t="s">
        <v>376</v>
      </c>
      <c r="B179" s="40">
        <v>111</v>
      </c>
      <c r="C179" s="41">
        <v>71.099999999999994</v>
      </c>
      <c r="D179" s="41">
        <v>82</v>
      </c>
      <c r="E179" s="41">
        <v>8.4</v>
      </c>
      <c r="F179" s="41">
        <v>6.7</v>
      </c>
      <c r="G179" s="41">
        <v>7.3</v>
      </c>
    </row>
    <row r="180" spans="1:7" x14ac:dyDescent="0.25">
      <c r="A180" s="43" t="s">
        <v>377</v>
      </c>
      <c r="B180" s="40">
        <v>503</v>
      </c>
      <c r="C180" s="41">
        <v>53.4</v>
      </c>
      <c r="D180" s="41">
        <v>84.2</v>
      </c>
      <c r="E180" s="41">
        <v>6.4</v>
      </c>
      <c r="F180" s="41">
        <v>4.4000000000000004</v>
      </c>
      <c r="G180" s="41">
        <v>15.9</v>
      </c>
    </row>
    <row r="181" spans="1:7" x14ac:dyDescent="0.25">
      <c r="A181" s="43" t="s">
        <v>378</v>
      </c>
      <c r="B181" s="40">
        <v>556</v>
      </c>
      <c r="C181" s="41">
        <v>43.7</v>
      </c>
      <c r="D181" s="41">
        <v>58.8</v>
      </c>
      <c r="E181" s="41">
        <v>23.4</v>
      </c>
      <c r="F181" s="41">
        <v>14</v>
      </c>
      <c r="G181" s="41">
        <v>13.7</v>
      </c>
    </row>
    <row r="182" spans="1:7" x14ac:dyDescent="0.25">
      <c r="A182" s="43" t="s">
        <v>379</v>
      </c>
      <c r="B182" s="40">
        <v>14</v>
      </c>
      <c r="C182" s="41" t="s">
        <v>218</v>
      </c>
      <c r="D182" s="41" t="s">
        <v>218</v>
      </c>
      <c r="E182" s="41" t="s">
        <v>218</v>
      </c>
      <c r="F182" s="41" t="s">
        <v>218</v>
      </c>
      <c r="G182" s="41" t="s">
        <v>218</v>
      </c>
    </row>
    <row r="183" spans="1:7" x14ac:dyDescent="0.25">
      <c r="A183" s="43" t="s">
        <v>380</v>
      </c>
      <c r="B183" s="40">
        <v>82</v>
      </c>
      <c r="C183" s="41">
        <v>54.1</v>
      </c>
      <c r="D183" s="41">
        <v>64.2</v>
      </c>
      <c r="E183" s="41">
        <v>22.1</v>
      </c>
      <c r="F183" s="41">
        <v>6.6</v>
      </c>
      <c r="G183" s="41">
        <v>12.4</v>
      </c>
    </row>
    <row r="184" spans="1:7" x14ac:dyDescent="0.25">
      <c r="A184" s="43" t="s">
        <v>381</v>
      </c>
      <c r="B184" s="40">
        <v>41</v>
      </c>
      <c r="C184" s="41" t="s">
        <v>218</v>
      </c>
      <c r="D184" s="41" t="s">
        <v>218</v>
      </c>
      <c r="E184" s="41" t="s">
        <v>218</v>
      </c>
      <c r="F184" s="41" t="s">
        <v>218</v>
      </c>
      <c r="G184" s="41" t="s">
        <v>218</v>
      </c>
    </row>
    <row r="185" spans="1:7" x14ac:dyDescent="0.25">
      <c r="A185" s="43" t="s">
        <v>382</v>
      </c>
      <c r="B185" s="40">
        <v>92</v>
      </c>
      <c r="C185" s="41">
        <v>22.6</v>
      </c>
      <c r="D185" s="41">
        <v>93.2</v>
      </c>
      <c r="E185" s="41">
        <v>2.2000000000000002</v>
      </c>
      <c r="F185" s="41">
        <v>0</v>
      </c>
      <c r="G185" s="41">
        <v>10.5</v>
      </c>
    </row>
    <row r="186" spans="1:7" x14ac:dyDescent="0.25">
      <c r="A186" s="43" t="s">
        <v>383</v>
      </c>
      <c r="B186" s="40">
        <v>136</v>
      </c>
      <c r="C186" s="41">
        <v>59.5</v>
      </c>
      <c r="D186" s="41">
        <v>86</v>
      </c>
      <c r="E186" s="41">
        <v>8.1999999999999993</v>
      </c>
      <c r="F186" s="41">
        <v>1.6</v>
      </c>
      <c r="G186" s="41">
        <v>22.6</v>
      </c>
    </row>
    <row r="187" spans="1:7" x14ac:dyDescent="0.25">
      <c r="A187" s="43" t="s">
        <v>384</v>
      </c>
      <c r="B187" s="40">
        <v>455</v>
      </c>
      <c r="C187" s="41">
        <v>52.7</v>
      </c>
      <c r="D187" s="41">
        <v>73.099999999999994</v>
      </c>
      <c r="E187" s="41">
        <v>15</v>
      </c>
      <c r="F187" s="41">
        <v>8.1</v>
      </c>
      <c r="G187" s="41">
        <v>20.399999999999999</v>
      </c>
    </row>
    <row r="189" spans="1:7" s="49" customFormat="1" x14ac:dyDescent="0.25">
      <c r="A189" s="46" t="s">
        <v>171</v>
      </c>
      <c r="B189" s="47">
        <v>8991</v>
      </c>
      <c r="C189" s="48">
        <v>24.1</v>
      </c>
      <c r="D189" s="48">
        <v>71</v>
      </c>
      <c r="E189" s="48">
        <v>20.100000000000001</v>
      </c>
      <c r="F189" s="48">
        <v>5.6</v>
      </c>
      <c r="G189" s="48">
        <v>18.8</v>
      </c>
    </row>
    <row r="190" spans="1:7" ht="21" customHeight="1" x14ac:dyDescent="0.25">
      <c r="A190" s="42" t="s">
        <v>385</v>
      </c>
      <c r="B190" s="40">
        <v>7614</v>
      </c>
      <c r="C190" s="41">
        <v>24.8</v>
      </c>
      <c r="D190" s="41">
        <v>68.7</v>
      </c>
      <c r="E190" s="41">
        <v>22</v>
      </c>
      <c r="F190" s="41">
        <v>5.8</v>
      </c>
      <c r="G190" s="41">
        <v>20.100000000000001</v>
      </c>
    </row>
    <row r="191" spans="1:7" x14ac:dyDescent="0.25">
      <c r="A191" s="43" t="s">
        <v>386</v>
      </c>
      <c r="B191" s="40">
        <v>656</v>
      </c>
      <c r="C191" s="41">
        <v>41.2</v>
      </c>
      <c r="D191" s="41">
        <v>67.900000000000006</v>
      </c>
      <c r="E191" s="41">
        <v>20</v>
      </c>
      <c r="F191" s="41">
        <v>7.2</v>
      </c>
      <c r="G191" s="41">
        <v>14.1</v>
      </c>
    </row>
    <row r="192" spans="1:7" x14ac:dyDescent="0.25">
      <c r="A192" s="43" t="s">
        <v>387</v>
      </c>
      <c r="B192" s="40">
        <v>225</v>
      </c>
      <c r="C192" s="41">
        <v>7.2</v>
      </c>
      <c r="D192" s="41">
        <v>82.2</v>
      </c>
      <c r="E192" s="41">
        <v>13</v>
      </c>
      <c r="F192" s="41">
        <v>3.1</v>
      </c>
      <c r="G192" s="41">
        <v>7.5</v>
      </c>
    </row>
    <row r="193" spans="1:7" x14ac:dyDescent="0.25">
      <c r="A193" s="43" t="s">
        <v>388</v>
      </c>
      <c r="B193" s="40">
        <v>76</v>
      </c>
      <c r="C193" s="41">
        <v>29.6</v>
      </c>
      <c r="D193" s="41">
        <v>89.1</v>
      </c>
      <c r="E193" s="41">
        <v>4.4000000000000004</v>
      </c>
      <c r="F193" s="41">
        <v>3.7</v>
      </c>
      <c r="G193" s="41">
        <v>17.100000000000001</v>
      </c>
    </row>
    <row r="194" spans="1:7" x14ac:dyDescent="0.25">
      <c r="A194" s="43" t="s">
        <v>389</v>
      </c>
      <c r="B194" s="40">
        <v>2110</v>
      </c>
      <c r="C194" s="41">
        <v>12.8</v>
      </c>
      <c r="D194" s="41">
        <v>75.599999999999994</v>
      </c>
      <c r="E194" s="41">
        <v>18.5</v>
      </c>
      <c r="F194" s="41">
        <v>3.2</v>
      </c>
      <c r="G194" s="41">
        <v>19.7</v>
      </c>
    </row>
    <row r="195" spans="1:7" x14ac:dyDescent="0.25">
      <c r="A195" s="43" t="s">
        <v>390</v>
      </c>
      <c r="B195" s="40">
        <v>492</v>
      </c>
      <c r="C195" s="41">
        <v>37.1</v>
      </c>
      <c r="D195" s="41">
        <v>59.1</v>
      </c>
      <c r="E195" s="41">
        <v>31.4</v>
      </c>
      <c r="F195" s="41">
        <v>7.2</v>
      </c>
      <c r="G195" s="41">
        <v>18.7</v>
      </c>
    </row>
    <row r="196" spans="1:7" x14ac:dyDescent="0.25">
      <c r="A196" s="43" t="s">
        <v>391</v>
      </c>
      <c r="B196" s="40">
        <v>703</v>
      </c>
      <c r="C196" s="41">
        <v>18.2</v>
      </c>
      <c r="D196" s="41">
        <v>52.5</v>
      </c>
      <c r="E196" s="41">
        <v>29.9</v>
      </c>
      <c r="F196" s="41">
        <v>15.6</v>
      </c>
      <c r="G196" s="41">
        <v>23.5</v>
      </c>
    </row>
    <row r="197" spans="1:7" x14ac:dyDescent="0.25">
      <c r="A197" s="43" t="s">
        <v>392</v>
      </c>
      <c r="B197" s="40">
        <v>45</v>
      </c>
      <c r="C197" s="41" t="s">
        <v>218</v>
      </c>
      <c r="D197" s="41" t="s">
        <v>218</v>
      </c>
      <c r="E197" s="41" t="s">
        <v>218</v>
      </c>
      <c r="F197" s="41" t="s">
        <v>218</v>
      </c>
      <c r="G197" s="41" t="s">
        <v>218</v>
      </c>
    </row>
    <row r="198" spans="1:7" x14ac:dyDescent="0.25">
      <c r="A198" s="43" t="s">
        <v>393</v>
      </c>
      <c r="B198" s="40">
        <v>50</v>
      </c>
      <c r="C198" s="41">
        <v>31.4</v>
      </c>
      <c r="D198" s="41">
        <v>84.5</v>
      </c>
      <c r="E198" s="41">
        <v>6.7</v>
      </c>
      <c r="F198" s="41">
        <v>7</v>
      </c>
      <c r="G198" s="41">
        <v>5.4</v>
      </c>
    </row>
    <row r="199" spans="1:7" x14ac:dyDescent="0.25">
      <c r="A199" s="43" t="s">
        <v>394</v>
      </c>
      <c r="B199" s="40">
        <v>862</v>
      </c>
      <c r="C199" s="41">
        <v>26.4</v>
      </c>
      <c r="D199" s="41">
        <v>74.7</v>
      </c>
      <c r="E199" s="41">
        <v>16.899999999999999</v>
      </c>
      <c r="F199" s="41">
        <v>3.8</v>
      </c>
      <c r="G199" s="41">
        <v>24</v>
      </c>
    </row>
    <row r="200" spans="1:7" x14ac:dyDescent="0.25">
      <c r="A200" s="43" t="s">
        <v>395</v>
      </c>
      <c r="B200" s="40">
        <v>669</v>
      </c>
      <c r="C200" s="41">
        <v>41.7</v>
      </c>
      <c r="D200" s="41">
        <v>62.1</v>
      </c>
      <c r="E200" s="41">
        <v>27.2</v>
      </c>
      <c r="F200" s="41">
        <v>7.8</v>
      </c>
      <c r="G200" s="41">
        <v>11.3</v>
      </c>
    </row>
    <row r="201" spans="1:7" x14ac:dyDescent="0.25">
      <c r="A201" s="43" t="s">
        <v>396</v>
      </c>
      <c r="B201" s="40">
        <v>938</v>
      </c>
      <c r="C201" s="41">
        <v>22.7</v>
      </c>
      <c r="D201" s="41">
        <v>66.599999999999994</v>
      </c>
      <c r="E201" s="41">
        <v>25.1</v>
      </c>
      <c r="F201" s="41">
        <v>4.0999999999999996</v>
      </c>
      <c r="G201" s="41">
        <v>19.5</v>
      </c>
    </row>
    <row r="202" spans="1:7" x14ac:dyDescent="0.25">
      <c r="A202" s="43" t="s">
        <v>397</v>
      </c>
      <c r="B202" s="40">
        <v>788</v>
      </c>
      <c r="C202" s="41">
        <v>33</v>
      </c>
      <c r="D202" s="41">
        <v>65.3</v>
      </c>
      <c r="E202" s="41">
        <v>23.8</v>
      </c>
      <c r="F202" s="41">
        <v>5.2</v>
      </c>
      <c r="G202" s="41">
        <v>32.200000000000003</v>
      </c>
    </row>
    <row r="203" spans="1:7" ht="21" customHeight="1" x14ac:dyDescent="0.25">
      <c r="A203" s="42" t="s">
        <v>398</v>
      </c>
      <c r="B203" s="40">
        <v>1377</v>
      </c>
      <c r="C203" s="41">
        <v>19.899999999999999</v>
      </c>
      <c r="D203" s="41">
        <v>84</v>
      </c>
      <c r="E203" s="41">
        <v>9.6999999999999993</v>
      </c>
      <c r="F203" s="41">
        <v>4.3</v>
      </c>
      <c r="G203" s="41">
        <v>11.9</v>
      </c>
    </row>
    <row r="204" spans="1:7" x14ac:dyDescent="0.25">
      <c r="A204" s="43" t="s">
        <v>399</v>
      </c>
      <c r="B204" s="40">
        <v>727</v>
      </c>
      <c r="C204" s="41">
        <v>19.8</v>
      </c>
      <c r="D204" s="41">
        <v>85.3</v>
      </c>
      <c r="E204" s="41">
        <v>8.8000000000000007</v>
      </c>
      <c r="F204" s="41">
        <v>4.5</v>
      </c>
      <c r="G204" s="41">
        <v>10.6</v>
      </c>
    </row>
    <row r="205" spans="1:7" x14ac:dyDescent="0.25">
      <c r="A205" s="43" t="s">
        <v>400</v>
      </c>
      <c r="B205" s="40">
        <v>113</v>
      </c>
      <c r="C205" s="41">
        <v>13.4</v>
      </c>
      <c r="D205" s="41">
        <v>79.3</v>
      </c>
      <c r="E205" s="41">
        <v>14.7</v>
      </c>
      <c r="F205" s="41">
        <v>3.3</v>
      </c>
      <c r="G205" s="41">
        <v>11.9</v>
      </c>
    </row>
    <row r="206" spans="1:7" x14ac:dyDescent="0.25">
      <c r="A206" s="43" t="s">
        <v>401</v>
      </c>
      <c r="B206" s="40">
        <v>141</v>
      </c>
      <c r="C206" s="41">
        <v>28.3</v>
      </c>
      <c r="D206" s="41">
        <v>77.8</v>
      </c>
      <c r="E206" s="41">
        <v>13.7</v>
      </c>
      <c r="F206" s="41">
        <v>6.8</v>
      </c>
      <c r="G206" s="41">
        <v>12</v>
      </c>
    </row>
    <row r="207" spans="1:7" x14ac:dyDescent="0.25">
      <c r="A207" s="43" t="s">
        <v>402</v>
      </c>
      <c r="B207" s="40">
        <v>262</v>
      </c>
      <c r="C207" s="41">
        <v>20.9</v>
      </c>
      <c r="D207" s="41">
        <v>85.2</v>
      </c>
      <c r="E207" s="41">
        <v>7.6</v>
      </c>
      <c r="F207" s="41">
        <v>4.5999999999999996</v>
      </c>
      <c r="G207" s="41">
        <v>15</v>
      </c>
    </row>
    <row r="208" spans="1:7" x14ac:dyDescent="0.25">
      <c r="A208" s="43" t="s">
        <v>403</v>
      </c>
      <c r="B208" s="40">
        <v>101</v>
      </c>
      <c r="C208" s="41">
        <v>14.2</v>
      </c>
      <c r="D208" s="41">
        <v>86.8</v>
      </c>
      <c r="E208" s="41">
        <v>9</v>
      </c>
      <c r="F208" s="41">
        <v>0.8</v>
      </c>
      <c r="G208" s="41">
        <v>14.8</v>
      </c>
    </row>
    <row r="209" spans="1:7" x14ac:dyDescent="0.25">
      <c r="A209" s="43" t="s">
        <v>404</v>
      </c>
      <c r="B209" s="40">
        <v>33</v>
      </c>
      <c r="C209" s="41" t="s">
        <v>218</v>
      </c>
      <c r="D209" s="41" t="s">
        <v>218</v>
      </c>
      <c r="E209" s="41" t="s">
        <v>218</v>
      </c>
      <c r="F209" s="41" t="s">
        <v>218</v>
      </c>
      <c r="G209" s="41" t="s">
        <v>218</v>
      </c>
    </row>
    <row r="211" spans="1:7" s="49" customFormat="1" x14ac:dyDescent="0.25">
      <c r="A211" s="46" t="s">
        <v>172</v>
      </c>
      <c r="B211" s="47">
        <v>2766</v>
      </c>
      <c r="C211" s="48">
        <v>40.5</v>
      </c>
      <c r="D211" s="48">
        <v>76.900000000000006</v>
      </c>
      <c r="E211" s="48">
        <v>11.3</v>
      </c>
      <c r="F211" s="48">
        <v>8.5</v>
      </c>
      <c r="G211" s="48">
        <v>12.5</v>
      </c>
    </row>
    <row r="212" spans="1:7" x14ac:dyDescent="0.25">
      <c r="A212" s="42" t="s">
        <v>405</v>
      </c>
      <c r="B212" s="40">
        <v>156</v>
      </c>
      <c r="C212" s="41">
        <v>50.1</v>
      </c>
      <c r="D212" s="41">
        <v>84.5</v>
      </c>
      <c r="E212" s="41">
        <v>10</v>
      </c>
      <c r="F212" s="41">
        <v>3</v>
      </c>
      <c r="G212" s="41">
        <v>8.9</v>
      </c>
    </row>
    <row r="213" spans="1:7" x14ac:dyDescent="0.25">
      <c r="A213" s="42" t="s">
        <v>406</v>
      </c>
      <c r="B213" s="40">
        <v>200</v>
      </c>
      <c r="C213" s="41">
        <v>57.3</v>
      </c>
      <c r="D213" s="41">
        <v>84.1</v>
      </c>
      <c r="E213" s="41">
        <v>5.3</v>
      </c>
      <c r="F213" s="41">
        <v>7.4</v>
      </c>
      <c r="G213" s="41">
        <v>7</v>
      </c>
    </row>
    <row r="214" spans="1:7" x14ac:dyDescent="0.25">
      <c r="A214" s="42" t="s">
        <v>407</v>
      </c>
      <c r="B214" s="40">
        <v>50</v>
      </c>
      <c r="C214" s="41">
        <v>37.1</v>
      </c>
      <c r="D214" s="41">
        <v>76.7</v>
      </c>
      <c r="E214" s="41">
        <v>0.8</v>
      </c>
      <c r="F214" s="41">
        <v>20.6</v>
      </c>
      <c r="G214" s="41">
        <v>4.8</v>
      </c>
    </row>
    <row r="215" spans="1:7" x14ac:dyDescent="0.25">
      <c r="A215" s="42" t="s">
        <v>408</v>
      </c>
      <c r="B215" s="40">
        <v>477</v>
      </c>
      <c r="C215" s="41">
        <v>37.700000000000003</v>
      </c>
      <c r="D215" s="41">
        <v>79.099999999999994</v>
      </c>
      <c r="E215" s="41">
        <v>11.1</v>
      </c>
      <c r="F215" s="41">
        <v>3.5</v>
      </c>
      <c r="G215" s="41">
        <v>15.5</v>
      </c>
    </row>
    <row r="216" spans="1:7" x14ac:dyDescent="0.25">
      <c r="A216" s="42" t="s">
        <v>409</v>
      </c>
      <c r="B216" s="40">
        <v>52</v>
      </c>
      <c r="C216" s="41">
        <v>28.1</v>
      </c>
      <c r="D216" s="41">
        <v>72.400000000000006</v>
      </c>
      <c r="E216" s="41">
        <v>13.1</v>
      </c>
      <c r="F216" s="41">
        <v>9.9</v>
      </c>
      <c r="G216" s="41">
        <v>6.7</v>
      </c>
    </row>
    <row r="217" spans="1:7" ht="30" x14ac:dyDescent="0.25">
      <c r="A217" s="42" t="s">
        <v>410</v>
      </c>
      <c r="B217" s="40">
        <v>496</v>
      </c>
      <c r="C217" s="41">
        <v>32.700000000000003</v>
      </c>
      <c r="D217" s="41">
        <v>78.900000000000006</v>
      </c>
      <c r="E217" s="41">
        <v>12.5</v>
      </c>
      <c r="F217" s="41">
        <v>6.2</v>
      </c>
      <c r="G217" s="41">
        <v>13.6</v>
      </c>
    </row>
    <row r="218" spans="1:7" x14ac:dyDescent="0.25">
      <c r="A218" s="42" t="s">
        <v>411</v>
      </c>
      <c r="B218" s="40">
        <v>180</v>
      </c>
      <c r="C218" s="41">
        <v>47.4</v>
      </c>
      <c r="D218" s="41">
        <v>62.4</v>
      </c>
      <c r="E218" s="41">
        <v>7.8</v>
      </c>
      <c r="F218" s="41">
        <v>26.4</v>
      </c>
      <c r="G218" s="41">
        <v>6.7</v>
      </c>
    </row>
    <row r="219" spans="1:7" x14ac:dyDescent="0.25">
      <c r="A219" s="42" t="s">
        <v>412</v>
      </c>
      <c r="B219" s="40">
        <v>431</v>
      </c>
      <c r="C219" s="41">
        <v>28.2</v>
      </c>
      <c r="D219" s="41">
        <v>74.400000000000006</v>
      </c>
      <c r="E219" s="41">
        <v>14.3</v>
      </c>
      <c r="F219" s="41">
        <v>8.5</v>
      </c>
      <c r="G219" s="41">
        <v>13.8</v>
      </c>
    </row>
    <row r="220" spans="1:7" x14ac:dyDescent="0.25">
      <c r="A220" s="42" t="s">
        <v>413</v>
      </c>
      <c r="B220" s="40">
        <v>389</v>
      </c>
      <c r="C220" s="41">
        <v>30.8</v>
      </c>
      <c r="D220" s="41">
        <v>72.599999999999994</v>
      </c>
      <c r="E220" s="41">
        <v>13.1</v>
      </c>
      <c r="F220" s="41">
        <v>11.9</v>
      </c>
      <c r="G220" s="41">
        <v>16.8</v>
      </c>
    </row>
    <row r="221" spans="1:7" x14ac:dyDescent="0.25">
      <c r="A221" s="42" t="s">
        <v>414</v>
      </c>
      <c r="B221" s="40">
        <v>94</v>
      </c>
      <c r="C221" s="41">
        <v>48</v>
      </c>
      <c r="D221" s="41">
        <v>70.400000000000006</v>
      </c>
      <c r="E221" s="41">
        <v>13.9</v>
      </c>
      <c r="F221" s="41">
        <v>12.3</v>
      </c>
      <c r="G221" s="41">
        <v>9.1</v>
      </c>
    </row>
    <row r="222" spans="1:7" x14ac:dyDescent="0.25">
      <c r="A222" s="42" t="s">
        <v>415</v>
      </c>
      <c r="B222" s="40">
        <v>216</v>
      </c>
      <c r="C222" s="41">
        <v>78.8</v>
      </c>
      <c r="D222" s="41">
        <v>82.8</v>
      </c>
      <c r="E222" s="41">
        <v>9.5</v>
      </c>
      <c r="F222" s="41">
        <v>4</v>
      </c>
      <c r="G222" s="41">
        <v>10.9</v>
      </c>
    </row>
    <row r="223" spans="1:7" x14ac:dyDescent="0.25">
      <c r="A223" s="42" t="s">
        <v>416</v>
      </c>
      <c r="B223" s="40">
        <v>24</v>
      </c>
      <c r="C223" s="41" t="s">
        <v>218</v>
      </c>
      <c r="D223" s="41" t="s">
        <v>218</v>
      </c>
      <c r="E223" s="41" t="s">
        <v>218</v>
      </c>
      <c r="F223" s="41" t="s">
        <v>218</v>
      </c>
      <c r="G223" s="41" t="s">
        <v>218</v>
      </c>
    </row>
    <row r="225" spans="1:7" s="49" customFormat="1" x14ac:dyDescent="0.25">
      <c r="A225" s="46" t="s">
        <v>173</v>
      </c>
      <c r="B225" s="47">
        <v>10765</v>
      </c>
      <c r="C225" s="48">
        <v>52.6</v>
      </c>
      <c r="D225" s="48">
        <v>79.599999999999994</v>
      </c>
      <c r="E225" s="48">
        <v>10.5</v>
      </c>
      <c r="F225" s="48">
        <v>7.5</v>
      </c>
      <c r="G225" s="48">
        <v>12.9</v>
      </c>
    </row>
    <row r="226" spans="1:7" ht="21" customHeight="1" x14ac:dyDescent="0.25">
      <c r="A226" s="42" t="s">
        <v>417</v>
      </c>
      <c r="B226" s="40">
        <v>7464</v>
      </c>
      <c r="C226" s="41">
        <v>54.7</v>
      </c>
      <c r="D226" s="41">
        <v>78.599999999999994</v>
      </c>
      <c r="E226" s="41">
        <v>10.5</v>
      </c>
      <c r="F226" s="41">
        <v>8.5</v>
      </c>
      <c r="G226" s="41">
        <v>11.7</v>
      </c>
    </row>
    <row r="227" spans="1:7" x14ac:dyDescent="0.25">
      <c r="A227" s="43" t="s">
        <v>418</v>
      </c>
      <c r="B227" s="40">
        <v>2038</v>
      </c>
      <c r="C227" s="41">
        <v>59.5</v>
      </c>
      <c r="D227" s="41">
        <v>75.099999999999994</v>
      </c>
      <c r="E227" s="41">
        <v>11.5</v>
      </c>
      <c r="F227" s="41">
        <v>10.9</v>
      </c>
      <c r="G227" s="41">
        <v>12.9</v>
      </c>
    </row>
    <row r="228" spans="1:7" x14ac:dyDescent="0.25">
      <c r="A228" s="43" t="s">
        <v>419</v>
      </c>
      <c r="B228" s="40">
        <v>286</v>
      </c>
      <c r="C228" s="41">
        <v>67.5</v>
      </c>
      <c r="D228" s="41">
        <v>83.7</v>
      </c>
      <c r="E228" s="41">
        <v>9.3000000000000007</v>
      </c>
      <c r="F228" s="41">
        <v>4.2</v>
      </c>
      <c r="G228" s="41">
        <v>15.1</v>
      </c>
    </row>
    <row r="229" spans="1:7" x14ac:dyDescent="0.25">
      <c r="A229" s="43" t="s">
        <v>420</v>
      </c>
      <c r="B229" s="40">
        <v>1045</v>
      </c>
      <c r="C229" s="41">
        <v>47.4</v>
      </c>
      <c r="D229" s="41">
        <v>76.5</v>
      </c>
      <c r="E229" s="41">
        <v>10.5</v>
      </c>
      <c r="F229" s="41">
        <v>10.4</v>
      </c>
      <c r="G229" s="41">
        <v>13.9</v>
      </c>
    </row>
    <row r="230" spans="1:7" ht="30" x14ac:dyDescent="0.25">
      <c r="A230" s="43" t="s">
        <v>421</v>
      </c>
      <c r="B230" s="40">
        <v>1263</v>
      </c>
      <c r="C230" s="41">
        <v>38.200000000000003</v>
      </c>
      <c r="D230" s="41">
        <v>84.4</v>
      </c>
      <c r="E230" s="41">
        <v>5</v>
      </c>
      <c r="F230" s="41">
        <v>9.3000000000000007</v>
      </c>
      <c r="G230" s="41">
        <v>7.8</v>
      </c>
    </row>
    <row r="231" spans="1:7" x14ac:dyDescent="0.25">
      <c r="A231" s="43" t="s">
        <v>422</v>
      </c>
      <c r="B231" s="40">
        <v>2833</v>
      </c>
      <c r="C231" s="41">
        <v>60.1</v>
      </c>
      <c r="D231" s="41">
        <v>78.599999999999994</v>
      </c>
      <c r="E231" s="41">
        <v>12.4</v>
      </c>
      <c r="F231" s="41">
        <v>6.2</v>
      </c>
      <c r="G231" s="41">
        <v>11.4</v>
      </c>
    </row>
    <row r="232" spans="1:7" ht="21" customHeight="1" x14ac:dyDescent="0.25">
      <c r="A232" s="42" t="s">
        <v>423</v>
      </c>
      <c r="B232" s="40">
        <v>3301</v>
      </c>
      <c r="C232" s="41">
        <v>47.7</v>
      </c>
      <c r="D232" s="41">
        <v>82.1</v>
      </c>
      <c r="E232" s="41">
        <v>10.4</v>
      </c>
      <c r="F232" s="41">
        <v>5.0999999999999996</v>
      </c>
      <c r="G232" s="41">
        <v>15.5</v>
      </c>
    </row>
    <row r="233" spans="1:7" x14ac:dyDescent="0.25">
      <c r="A233" s="43" t="s">
        <v>424</v>
      </c>
      <c r="B233" s="40">
        <v>2921</v>
      </c>
      <c r="C233" s="41">
        <v>49.7</v>
      </c>
      <c r="D233" s="41">
        <v>82.8</v>
      </c>
      <c r="E233" s="41">
        <v>9.8000000000000007</v>
      </c>
      <c r="F233" s="41">
        <v>5.0999999999999996</v>
      </c>
      <c r="G233" s="41">
        <v>15.1</v>
      </c>
    </row>
    <row r="234" spans="1:7" x14ac:dyDescent="0.25">
      <c r="A234" s="43" t="s">
        <v>425</v>
      </c>
      <c r="B234" s="40">
        <v>381</v>
      </c>
      <c r="C234" s="41">
        <v>32.6</v>
      </c>
      <c r="D234" s="41">
        <v>77</v>
      </c>
      <c r="E234" s="41">
        <v>15.4</v>
      </c>
      <c r="F234" s="41">
        <v>5.2</v>
      </c>
      <c r="G234" s="41">
        <v>18.600000000000001</v>
      </c>
    </row>
    <row r="235" spans="1:7" x14ac:dyDescent="0.25">
      <c r="A235" s="44" t="s">
        <v>426</v>
      </c>
      <c r="B235" s="40">
        <v>162</v>
      </c>
      <c r="C235" s="41">
        <v>34.4</v>
      </c>
      <c r="D235" s="41">
        <v>67.900000000000006</v>
      </c>
      <c r="E235" s="41">
        <v>22.1</v>
      </c>
      <c r="F235" s="41">
        <v>6.8</v>
      </c>
      <c r="G235" s="41">
        <v>16.3</v>
      </c>
    </row>
    <row r="236" spans="1:7" x14ac:dyDescent="0.25">
      <c r="A236" s="44" t="s">
        <v>427</v>
      </c>
      <c r="B236" s="40">
        <v>6</v>
      </c>
      <c r="C236" s="41" t="s">
        <v>218</v>
      </c>
      <c r="D236" s="41" t="s">
        <v>218</v>
      </c>
      <c r="E236" s="41" t="s">
        <v>218</v>
      </c>
      <c r="F236" s="41" t="s">
        <v>218</v>
      </c>
      <c r="G236" s="41" t="s">
        <v>218</v>
      </c>
    </row>
    <row r="237" spans="1:7" x14ac:dyDescent="0.25">
      <c r="A237" s="44" t="s">
        <v>428</v>
      </c>
      <c r="B237" s="40">
        <v>100</v>
      </c>
      <c r="C237" s="41">
        <v>34.200000000000003</v>
      </c>
      <c r="D237" s="41">
        <v>77.400000000000006</v>
      </c>
      <c r="E237" s="41">
        <v>14.2</v>
      </c>
      <c r="F237" s="41">
        <v>4.2</v>
      </c>
      <c r="G237" s="41">
        <v>24.3</v>
      </c>
    </row>
    <row r="238" spans="1:7" ht="30" x14ac:dyDescent="0.25">
      <c r="A238" s="44" t="s">
        <v>429</v>
      </c>
      <c r="B238" s="40">
        <v>112</v>
      </c>
      <c r="C238" s="41">
        <v>28.2</v>
      </c>
      <c r="D238" s="41">
        <v>88.5</v>
      </c>
      <c r="E238" s="41">
        <v>7.3</v>
      </c>
      <c r="F238" s="41">
        <v>4.2</v>
      </c>
      <c r="G238" s="41">
        <v>17.2</v>
      </c>
    </row>
    <row r="240" spans="1:7" s="49" customFormat="1" x14ac:dyDescent="0.25">
      <c r="A240" s="46" t="s">
        <v>174</v>
      </c>
      <c r="B240" s="47">
        <v>19606</v>
      </c>
      <c r="C240" s="48">
        <v>41.3</v>
      </c>
      <c r="D240" s="48">
        <v>77.400000000000006</v>
      </c>
      <c r="E240" s="48">
        <v>10</v>
      </c>
      <c r="F240" s="48">
        <v>9.6</v>
      </c>
      <c r="G240" s="48">
        <v>16</v>
      </c>
    </row>
    <row r="241" spans="1:7" ht="21" customHeight="1" x14ac:dyDescent="0.25">
      <c r="A241" s="42" t="s">
        <v>430</v>
      </c>
      <c r="B241" s="40">
        <v>12808</v>
      </c>
      <c r="C241" s="41">
        <v>42.6</v>
      </c>
      <c r="D241" s="41">
        <v>77.2</v>
      </c>
      <c r="E241" s="41">
        <v>7.4</v>
      </c>
      <c r="F241" s="41">
        <v>13</v>
      </c>
      <c r="G241" s="41">
        <v>9.1999999999999993</v>
      </c>
    </row>
    <row r="242" spans="1:7" x14ac:dyDescent="0.25">
      <c r="A242" s="43" t="s">
        <v>431</v>
      </c>
      <c r="B242" s="40">
        <v>1747</v>
      </c>
      <c r="C242" s="41">
        <v>56.6</v>
      </c>
      <c r="D242" s="41">
        <v>84.8</v>
      </c>
      <c r="E242" s="41">
        <v>7.3</v>
      </c>
      <c r="F242" s="41">
        <v>5.3</v>
      </c>
      <c r="G242" s="41">
        <v>11.7</v>
      </c>
    </row>
    <row r="243" spans="1:7" ht="15" customHeight="1" x14ac:dyDescent="0.25">
      <c r="A243" s="43" t="s">
        <v>432</v>
      </c>
      <c r="B243" s="40">
        <v>1219</v>
      </c>
      <c r="C243" s="41">
        <v>60.9</v>
      </c>
      <c r="D243" s="41">
        <v>79.7</v>
      </c>
      <c r="E243" s="41">
        <v>7.9</v>
      </c>
      <c r="F243" s="41">
        <v>9.9</v>
      </c>
      <c r="G243" s="41">
        <v>10.7</v>
      </c>
    </row>
    <row r="244" spans="1:7" x14ac:dyDescent="0.25">
      <c r="A244" s="43" t="s">
        <v>433</v>
      </c>
      <c r="B244" s="40">
        <v>1818</v>
      </c>
      <c r="C244" s="41">
        <v>25.9</v>
      </c>
      <c r="D244" s="41">
        <v>83.7</v>
      </c>
      <c r="E244" s="41">
        <v>6.1</v>
      </c>
      <c r="F244" s="41">
        <v>7.7</v>
      </c>
      <c r="G244" s="41">
        <v>8.6999999999999993</v>
      </c>
    </row>
    <row r="245" spans="1:7" x14ac:dyDescent="0.25">
      <c r="A245" s="43" t="s">
        <v>434</v>
      </c>
      <c r="B245" s="40">
        <v>472</v>
      </c>
      <c r="C245" s="41">
        <v>57.2</v>
      </c>
      <c r="D245" s="41">
        <v>81.599999999999994</v>
      </c>
      <c r="E245" s="41">
        <v>6.8</v>
      </c>
      <c r="F245" s="41">
        <v>8.3000000000000007</v>
      </c>
      <c r="G245" s="41">
        <v>9.6999999999999993</v>
      </c>
    </row>
    <row r="246" spans="1:7" x14ac:dyDescent="0.25">
      <c r="A246" s="43" t="s">
        <v>435</v>
      </c>
      <c r="B246" s="40">
        <v>3703</v>
      </c>
      <c r="C246" s="41">
        <v>27.8</v>
      </c>
      <c r="D246" s="41">
        <v>66.099999999999994</v>
      </c>
      <c r="E246" s="41">
        <v>8.1</v>
      </c>
      <c r="F246" s="41">
        <v>23.5</v>
      </c>
      <c r="G246" s="41">
        <v>7.4</v>
      </c>
    </row>
    <row r="247" spans="1:7" x14ac:dyDescent="0.25">
      <c r="A247" s="43" t="s">
        <v>436</v>
      </c>
      <c r="B247" s="40">
        <v>1693</v>
      </c>
      <c r="C247" s="41">
        <v>42</v>
      </c>
      <c r="D247" s="41">
        <v>77.2</v>
      </c>
      <c r="E247" s="41">
        <v>8.4</v>
      </c>
      <c r="F247" s="41">
        <v>12.5</v>
      </c>
      <c r="G247" s="41">
        <v>8.1999999999999993</v>
      </c>
    </row>
    <row r="248" spans="1:7" x14ac:dyDescent="0.25">
      <c r="A248" s="43" t="s">
        <v>437</v>
      </c>
      <c r="B248" s="40">
        <v>607</v>
      </c>
      <c r="C248" s="41">
        <v>46.6</v>
      </c>
      <c r="D248" s="41">
        <v>73.599999999999994</v>
      </c>
      <c r="E248" s="41">
        <v>6.6</v>
      </c>
      <c r="F248" s="41">
        <v>17.7</v>
      </c>
      <c r="G248" s="41">
        <v>9.4</v>
      </c>
    </row>
    <row r="249" spans="1:7" x14ac:dyDescent="0.25">
      <c r="A249" s="43" t="s">
        <v>438</v>
      </c>
      <c r="B249" s="40">
        <v>649</v>
      </c>
      <c r="C249" s="41">
        <v>51.3</v>
      </c>
      <c r="D249" s="41">
        <v>82.6</v>
      </c>
      <c r="E249" s="41">
        <v>8.1</v>
      </c>
      <c r="F249" s="41">
        <v>6.2</v>
      </c>
      <c r="G249" s="41">
        <v>12.5</v>
      </c>
    </row>
    <row r="250" spans="1:7" x14ac:dyDescent="0.25">
      <c r="A250" s="43" t="s">
        <v>439</v>
      </c>
      <c r="B250" s="40">
        <v>410</v>
      </c>
      <c r="C250" s="41">
        <v>82.4</v>
      </c>
      <c r="D250" s="41">
        <v>92.8</v>
      </c>
      <c r="E250" s="41">
        <v>3.4</v>
      </c>
      <c r="F250" s="41">
        <v>2.2999999999999998</v>
      </c>
      <c r="G250" s="41">
        <v>6.3</v>
      </c>
    </row>
    <row r="251" spans="1:7" x14ac:dyDescent="0.25">
      <c r="A251" s="43" t="s">
        <v>440</v>
      </c>
      <c r="B251" s="40">
        <v>489</v>
      </c>
      <c r="C251" s="41">
        <v>59.5</v>
      </c>
      <c r="D251" s="41">
        <v>82.5</v>
      </c>
      <c r="E251" s="41">
        <v>7.8</v>
      </c>
      <c r="F251" s="41">
        <v>7.4</v>
      </c>
      <c r="G251" s="41">
        <v>12.2</v>
      </c>
    </row>
    <row r="252" spans="1:7" ht="21" customHeight="1" x14ac:dyDescent="0.25">
      <c r="A252" s="42" t="s">
        <v>441</v>
      </c>
      <c r="B252" s="40">
        <v>6799</v>
      </c>
      <c r="C252" s="41">
        <v>39</v>
      </c>
      <c r="D252" s="41">
        <v>77.900000000000006</v>
      </c>
      <c r="E252" s="41">
        <v>14.8</v>
      </c>
      <c r="F252" s="41">
        <v>3.2</v>
      </c>
      <c r="G252" s="41">
        <v>28.8</v>
      </c>
    </row>
    <row r="253" spans="1:7" x14ac:dyDescent="0.25">
      <c r="A253" s="43" t="s">
        <v>442</v>
      </c>
      <c r="B253" s="40">
        <v>200</v>
      </c>
      <c r="C253" s="41">
        <v>44.9</v>
      </c>
      <c r="D253" s="41">
        <v>87.7</v>
      </c>
      <c r="E253" s="41">
        <v>7.3</v>
      </c>
      <c r="F253" s="41">
        <v>2.1</v>
      </c>
      <c r="G253" s="41">
        <v>15</v>
      </c>
    </row>
    <row r="254" spans="1:7" x14ac:dyDescent="0.25">
      <c r="A254" s="43" t="s">
        <v>443</v>
      </c>
      <c r="B254" s="40">
        <v>899</v>
      </c>
      <c r="C254" s="41">
        <v>53</v>
      </c>
      <c r="D254" s="41">
        <v>70.5</v>
      </c>
      <c r="E254" s="41">
        <v>19.600000000000001</v>
      </c>
      <c r="F254" s="41">
        <v>5.8</v>
      </c>
      <c r="G254" s="41">
        <v>19.2</v>
      </c>
    </row>
    <row r="255" spans="1:7" x14ac:dyDescent="0.25">
      <c r="A255" s="43" t="s">
        <v>444</v>
      </c>
      <c r="B255" s="40">
        <v>707</v>
      </c>
      <c r="C255" s="41">
        <v>60.6</v>
      </c>
      <c r="D255" s="41">
        <v>70.5</v>
      </c>
      <c r="E255" s="41">
        <v>21</v>
      </c>
      <c r="F255" s="41">
        <v>4.4000000000000004</v>
      </c>
      <c r="G255" s="41">
        <v>17</v>
      </c>
    </row>
    <row r="256" spans="1:7" x14ac:dyDescent="0.25">
      <c r="A256" s="43" t="s">
        <v>445</v>
      </c>
      <c r="B256" s="40">
        <v>279</v>
      </c>
      <c r="C256" s="41">
        <v>59.6</v>
      </c>
      <c r="D256" s="41">
        <v>78.8</v>
      </c>
      <c r="E256" s="41">
        <v>9</v>
      </c>
      <c r="F256" s="41">
        <v>9.8000000000000007</v>
      </c>
      <c r="G256" s="41">
        <v>12.2</v>
      </c>
    </row>
    <row r="257" spans="1:7" x14ac:dyDescent="0.25">
      <c r="A257" s="43" t="s">
        <v>446</v>
      </c>
      <c r="B257" s="40">
        <v>811</v>
      </c>
      <c r="C257" s="41">
        <v>22.7</v>
      </c>
      <c r="D257" s="41">
        <v>66.900000000000006</v>
      </c>
      <c r="E257" s="41">
        <v>26.4</v>
      </c>
      <c r="F257" s="41">
        <v>3.2</v>
      </c>
      <c r="G257" s="41">
        <v>18.399999999999999</v>
      </c>
    </row>
    <row r="258" spans="1:7" x14ac:dyDescent="0.25">
      <c r="A258" s="43" t="s">
        <v>447</v>
      </c>
      <c r="B258" s="40">
        <v>1603</v>
      </c>
      <c r="C258" s="41">
        <v>56.2</v>
      </c>
      <c r="D258" s="41">
        <v>80.099999999999994</v>
      </c>
      <c r="E258" s="41">
        <v>12.8</v>
      </c>
      <c r="F258" s="41">
        <v>1.9</v>
      </c>
      <c r="G258" s="41">
        <v>41.3</v>
      </c>
    </row>
    <row r="259" spans="1:7" x14ac:dyDescent="0.25">
      <c r="A259" s="43" t="s">
        <v>448</v>
      </c>
      <c r="B259" s="40">
        <v>1408</v>
      </c>
      <c r="C259" s="41">
        <v>10.5</v>
      </c>
      <c r="D259" s="41">
        <v>87.5</v>
      </c>
      <c r="E259" s="41">
        <v>7.4</v>
      </c>
      <c r="F259" s="41">
        <v>1</v>
      </c>
      <c r="G259" s="41">
        <v>42.7</v>
      </c>
    </row>
    <row r="260" spans="1:7" x14ac:dyDescent="0.25">
      <c r="A260" s="43" t="s">
        <v>449</v>
      </c>
      <c r="B260" s="40">
        <v>364</v>
      </c>
      <c r="C260" s="41">
        <v>44.6</v>
      </c>
      <c r="D260" s="41">
        <v>80.7</v>
      </c>
      <c r="E260" s="41">
        <v>12</v>
      </c>
      <c r="F260" s="41">
        <v>4.5</v>
      </c>
      <c r="G260" s="41">
        <v>20.8</v>
      </c>
    </row>
    <row r="261" spans="1:7" x14ac:dyDescent="0.25">
      <c r="A261" s="43" t="s">
        <v>450</v>
      </c>
      <c r="B261" s="40">
        <v>528</v>
      </c>
      <c r="C261" s="41">
        <v>17.3</v>
      </c>
      <c r="D261" s="41">
        <v>78.7</v>
      </c>
      <c r="E261" s="41">
        <v>14.6</v>
      </c>
      <c r="F261" s="41">
        <v>2.9</v>
      </c>
      <c r="G261" s="41">
        <v>21.9</v>
      </c>
    </row>
    <row r="263" spans="1:7" s="49" customFormat="1" x14ac:dyDescent="0.25">
      <c r="A263" s="46" t="s">
        <v>175</v>
      </c>
      <c r="B263" s="47">
        <v>35894</v>
      </c>
      <c r="C263" s="48">
        <v>74.8</v>
      </c>
      <c r="D263" s="48">
        <v>75.3</v>
      </c>
      <c r="E263" s="48">
        <v>15.1</v>
      </c>
      <c r="F263" s="48">
        <v>6.4</v>
      </c>
      <c r="G263" s="48">
        <v>13.5</v>
      </c>
    </row>
    <row r="264" spans="1:7" ht="21" customHeight="1" x14ac:dyDescent="0.25">
      <c r="A264" s="42" t="s">
        <v>451</v>
      </c>
      <c r="B264" s="40">
        <v>14193</v>
      </c>
      <c r="C264" s="41">
        <v>69.599999999999994</v>
      </c>
      <c r="D264" s="41">
        <v>80.5</v>
      </c>
      <c r="E264" s="41">
        <v>11.1</v>
      </c>
      <c r="F264" s="41">
        <v>5.7</v>
      </c>
      <c r="G264" s="41">
        <v>12.3</v>
      </c>
    </row>
    <row r="265" spans="1:7" x14ac:dyDescent="0.25">
      <c r="A265" s="43" t="s">
        <v>452</v>
      </c>
      <c r="B265" s="40">
        <v>9369</v>
      </c>
      <c r="C265" s="41">
        <v>75.8</v>
      </c>
      <c r="D265" s="41">
        <v>82.6</v>
      </c>
      <c r="E265" s="41">
        <v>11.7</v>
      </c>
      <c r="F265" s="41">
        <v>3.1</v>
      </c>
      <c r="G265" s="41">
        <v>13.2</v>
      </c>
    </row>
    <row r="266" spans="1:7" ht="30" x14ac:dyDescent="0.25">
      <c r="A266" s="43" t="s">
        <v>453</v>
      </c>
      <c r="B266" s="40">
        <v>3795</v>
      </c>
      <c r="C266" s="41">
        <v>55.3</v>
      </c>
      <c r="D266" s="41">
        <v>75.400000000000006</v>
      </c>
      <c r="E266" s="41">
        <v>10.1</v>
      </c>
      <c r="F266" s="41">
        <v>11.5</v>
      </c>
      <c r="G266" s="41">
        <v>10.3</v>
      </c>
    </row>
    <row r="267" spans="1:7" x14ac:dyDescent="0.25">
      <c r="A267" s="43" t="s">
        <v>454</v>
      </c>
      <c r="B267" s="40">
        <v>94</v>
      </c>
      <c r="C267" s="41">
        <v>59.5</v>
      </c>
      <c r="D267" s="41">
        <v>80.2</v>
      </c>
      <c r="E267" s="41">
        <v>9.6</v>
      </c>
      <c r="F267" s="41">
        <v>5.7</v>
      </c>
      <c r="G267" s="41">
        <v>13.8</v>
      </c>
    </row>
    <row r="268" spans="1:7" ht="15" customHeight="1" x14ac:dyDescent="0.25">
      <c r="A268" s="43" t="s">
        <v>455</v>
      </c>
      <c r="B268" s="40">
        <v>935</v>
      </c>
      <c r="C268" s="41">
        <v>67.099999999999994</v>
      </c>
      <c r="D268" s="41">
        <v>79.8</v>
      </c>
      <c r="E268" s="41">
        <v>9.1</v>
      </c>
      <c r="F268" s="41">
        <v>8.1999999999999993</v>
      </c>
      <c r="G268" s="41">
        <v>11.3</v>
      </c>
    </row>
    <row r="269" spans="1:7" ht="21" customHeight="1" x14ac:dyDescent="0.25">
      <c r="A269" s="42" t="s">
        <v>456</v>
      </c>
      <c r="B269" s="40">
        <v>21701</v>
      </c>
      <c r="C269" s="41">
        <v>78.099999999999994</v>
      </c>
      <c r="D269" s="41">
        <v>72</v>
      </c>
      <c r="E269" s="41">
        <v>17.7</v>
      </c>
      <c r="F269" s="41">
        <v>6.9</v>
      </c>
      <c r="G269" s="41">
        <v>14.2</v>
      </c>
    </row>
    <row r="270" spans="1:7" x14ac:dyDescent="0.25">
      <c r="A270" s="43" t="s">
        <v>457</v>
      </c>
      <c r="B270" s="40">
        <v>7425</v>
      </c>
      <c r="C270" s="41">
        <v>74.900000000000006</v>
      </c>
      <c r="D270" s="41">
        <v>71.900000000000006</v>
      </c>
      <c r="E270" s="41">
        <v>16</v>
      </c>
      <c r="F270" s="41">
        <v>8.9</v>
      </c>
      <c r="G270" s="41">
        <v>10.8</v>
      </c>
    </row>
    <row r="271" spans="1:7" x14ac:dyDescent="0.25">
      <c r="A271" s="43" t="s">
        <v>458</v>
      </c>
      <c r="B271" s="40">
        <v>10846</v>
      </c>
      <c r="C271" s="41">
        <v>78.599999999999994</v>
      </c>
      <c r="D271" s="41">
        <v>72.3</v>
      </c>
      <c r="E271" s="41">
        <v>18.100000000000001</v>
      </c>
      <c r="F271" s="41">
        <v>6.2</v>
      </c>
      <c r="G271" s="41">
        <v>14.9</v>
      </c>
    </row>
    <row r="272" spans="1:7" x14ac:dyDescent="0.25">
      <c r="A272" s="44" t="s">
        <v>459</v>
      </c>
      <c r="B272" s="40">
        <v>1581</v>
      </c>
      <c r="C272" s="41">
        <v>75.7</v>
      </c>
      <c r="D272" s="41">
        <v>82.6</v>
      </c>
      <c r="E272" s="41">
        <v>8.5</v>
      </c>
      <c r="F272" s="41">
        <v>6.2</v>
      </c>
      <c r="G272" s="41">
        <v>16.2</v>
      </c>
    </row>
    <row r="273" spans="1:7" x14ac:dyDescent="0.25">
      <c r="A273" s="44" t="s">
        <v>460</v>
      </c>
      <c r="B273" s="40">
        <v>915</v>
      </c>
      <c r="C273" s="41">
        <v>82.6</v>
      </c>
      <c r="D273" s="41">
        <v>85.3</v>
      </c>
      <c r="E273" s="41">
        <v>4.9000000000000004</v>
      </c>
      <c r="F273" s="41">
        <v>7.5</v>
      </c>
      <c r="G273" s="41">
        <v>18.8</v>
      </c>
    </row>
    <row r="274" spans="1:7" x14ac:dyDescent="0.25">
      <c r="A274" s="44" t="s">
        <v>461</v>
      </c>
      <c r="B274" s="40">
        <v>140</v>
      </c>
      <c r="C274" s="41">
        <v>60.1</v>
      </c>
      <c r="D274" s="41">
        <v>86.5</v>
      </c>
      <c r="E274" s="41">
        <v>4.5999999999999996</v>
      </c>
      <c r="F274" s="41">
        <v>4</v>
      </c>
      <c r="G274" s="41">
        <v>11.8</v>
      </c>
    </row>
    <row r="275" spans="1:7" x14ac:dyDescent="0.25">
      <c r="A275" s="44" t="s">
        <v>462</v>
      </c>
      <c r="B275" s="40">
        <v>134</v>
      </c>
      <c r="C275" s="41">
        <v>72.8</v>
      </c>
      <c r="D275" s="41">
        <v>81.5</v>
      </c>
      <c r="E275" s="41">
        <v>8.8000000000000007</v>
      </c>
      <c r="F275" s="41">
        <v>5</v>
      </c>
      <c r="G275" s="41">
        <v>14.6</v>
      </c>
    </row>
    <row r="276" spans="1:7" x14ac:dyDescent="0.25">
      <c r="A276" s="44" t="s">
        <v>463</v>
      </c>
      <c r="B276" s="40">
        <v>369</v>
      </c>
      <c r="C276" s="41">
        <v>82.1</v>
      </c>
      <c r="D276" s="41">
        <v>83.2</v>
      </c>
      <c r="E276" s="41">
        <v>9.5</v>
      </c>
      <c r="F276" s="41">
        <v>5.5</v>
      </c>
      <c r="G276" s="41">
        <v>9.6</v>
      </c>
    </row>
    <row r="277" spans="1:7" x14ac:dyDescent="0.25">
      <c r="A277" s="44" t="s">
        <v>464</v>
      </c>
      <c r="B277" s="40">
        <v>2031</v>
      </c>
      <c r="C277" s="41">
        <v>77.099999999999994</v>
      </c>
      <c r="D277" s="41">
        <v>75.099999999999994</v>
      </c>
      <c r="E277" s="41">
        <v>14.7</v>
      </c>
      <c r="F277" s="41">
        <v>6.6</v>
      </c>
      <c r="G277" s="41">
        <v>15</v>
      </c>
    </row>
    <row r="278" spans="1:7" x14ac:dyDescent="0.25">
      <c r="A278" s="44" t="s">
        <v>465</v>
      </c>
      <c r="B278" s="40">
        <v>1412</v>
      </c>
      <c r="C278" s="41">
        <v>88.5</v>
      </c>
      <c r="D278" s="41">
        <v>59.7</v>
      </c>
      <c r="E278" s="41">
        <v>30.5</v>
      </c>
      <c r="F278" s="41">
        <v>6.1</v>
      </c>
      <c r="G278" s="41">
        <v>18.399999999999999</v>
      </c>
    </row>
    <row r="279" spans="1:7" x14ac:dyDescent="0.25">
      <c r="A279" s="44" t="s">
        <v>466</v>
      </c>
      <c r="B279" s="40">
        <v>1607</v>
      </c>
      <c r="C279" s="41">
        <v>69.900000000000006</v>
      </c>
      <c r="D279" s="41">
        <v>69.3</v>
      </c>
      <c r="E279" s="41">
        <v>19.100000000000001</v>
      </c>
      <c r="F279" s="41">
        <v>8.1999999999999993</v>
      </c>
      <c r="G279" s="41">
        <v>13.9</v>
      </c>
    </row>
    <row r="280" spans="1:7" x14ac:dyDescent="0.25">
      <c r="A280" s="44" t="s">
        <v>467</v>
      </c>
      <c r="B280" s="40">
        <v>1663</v>
      </c>
      <c r="C280" s="41">
        <v>83.7</v>
      </c>
      <c r="D280" s="41">
        <v>64.400000000000006</v>
      </c>
      <c r="E280" s="41">
        <v>27.6</v>
      </c>
      <c r="F280" s="41">
        <v>4.3</v>
      </c>
      <c r="G280" s="41">
        <v>12.6</v>
      </c>
    </row>
    <row r="281" spans="1:7" x14ac:dyDescent="0.25">
      <c r="A281" s="44" t="s">
        <v>468</v>
      </c>
      <c r="B281" s="40">
        <v>995</v>
      </c>
      <c r="C281" s="41">
        <v>76</v>
      </c>
      <c r="D281" s="41">
        <v>67.5</v>
      </c>
      <c r="E281" s="41">
        <v>23.9</v>
      </c>
      <c r="F281" s="41">
        <v>4.8</v>
      </c>
      <c r="G281" s="41">
        <v>12.6</v>
      </c>
    </row>
    <row r="282" spans="1:7" ht="21" customHeight="1" x14ac:dyDescent="0.25">
      <c r="A282" s="43" t="s">
        <v>469</v>
      </c>
      <c r="B282" s="40">
        <v>3430</v>
      </c>
      <c r="C282" s="41">
        <v>83.8</v>
      </c>
      <c r="D282" s="41">
        <v>71</v>
      </c>
      <c r="E282" s="41">
        <v>20.100000000000001</v>
      </c>
      <c r="F282" s="41">
        <v>4.5999999999999996</v>
      </c>
      <c r="G282" s="41">
        <v>19.399999999999999</v>
      </c>
    </row>
    <row r="283" spans="1:7" x14ac:dyDescent="0.25">
      <c r="A283" s="44" t="s">
        <v>470</v>
      </c>
      <c r="B283" s="40">
        <v>1753</v>
      </c>
      <c r="C283" s="41">
        <v>78.3</v>
      </c>
      <c r="D283" s="41">
        <v>69.599999999999994</v>
      </c>
      <c r="E283" s="41">
        <v>20.7</v>
      </c>
      <c r="F283" s="41">
        <v>5</v>
      </c>
      <c r="G283" s="41">
        <v>18.100000000000001</v>
      </c>
    </row>
    <row r="284" spans="1:7" x14ac:dyDescent="0.25">
      <c r="A284" s="44" t="s">
        <v>471</v>
      </c>
      <c r="B284" s="40">
        <v>125</v>
      </c>
      <c r="C284" s="41">
        <v>63.8</v>
      </c>
      <c r="D284" s="41">
        <v>72.2</v>
      </c>
      <c r="E284" s="41">
        <v>21.5</v>
      </c>
      <c r="F284" s="41">
        <v>3</v>
      </c>
      <c r="G284" s="41">
        <v>15.3</v>
      </c>
    </row>
    <row r="285" spans="1:7" x14ac:dyDescent="0.25">
      <c r="A285" s="44" t="s">
        <v>472</v>
      </c>
      <c r="B285" s="40">
        <v>99</v>
      </c>
      <c r="C285" s="41">
        <v>56.7</v>
      </c>
      <c r="D285" s="41">
        <v>69.2</v>
      </c>
      <c r="E285" s="41">
        <v>26.6</v>
      </c>
      <c r="F285" s="41">
        <v>0.4</v>
      </c>
      <c r="G285" s="41">
        <v>15.2</v>
      </c>
    </row>
    <row r="286" spans="1:7" x14ac:dyDescent="0.25">
      <c r="A286" s="44" t="s">
        <v>473</v>
      </c>
      <c r="B286" s="40">
        <v>1452</v>
      </c>
      <c r="C286" s="41">
        <v>94</v>
      </c>
      <c r="D286" s="41">
        <v>72.7</v>
      </c>
      <c r="E286" s="41">
        <v>18.899999999999999</v>
      </c>
      <c r="F286" s="41">
        <v>4.5</v>
      </c>
      <c r="G286" s="41">
        <v>21.5</v>
      </c>
    </row>
    <row r="288" spans="1:7" s="49" customFormat="1" x14ac:dyDescent="0.25">
      <c r="A288" s="46" t="s">
        <v>176</v>
      </c>
      <c r="B288" s="47">
        <v>14643</v>
      </c>
      <c r="C288" s="48">
        <v>51.2</v>
      </c>
      <c r="D288" s="48">
        <v>74.599999999999994</v>
      </c>
      <c r="E288" s="48">
        <v>13.1</v>
      </c>
      <c r="F288" s="48">
        <v>6.9</v>
      </c>
      <c r="G288" s="48">
        <v>24</v>
      </c>
    </row>
    <row r="289" spans="1:7" ht="21" customHeight="1" x14ac:dyDescent="0.25">
      <c r="A289" s="42" t="s">
        <v>474</v>
      </c>
      <c r="B289" s="40">
        <v>3444</v>
      </c>
      <c r="C289" s="41">
        <v>46</v>
      </c>
      <c r="D289" s="41">
        <v>79.599999999999994</v>
      </c>
      <c r="E289" s="41">
        <v>10.5</v>
      </c>
      <c r="F289" s="41">
        <v>4.2</v>
      </c>
      <c r="G289" s="41">
        <v>14.2</v>
      </c>
    </row>
    <row r="290" spans="1:7" ht="30" x14ac:dyDescent="0.25">
      <c r="A290" s="43" t="s">
        <v>475</v>
      </c>
      <c r="B290" s="40">
        <v>944</v>
      </c>
      <c r="C290" s="41">
        <v>43.7</v>
      </c>
      <c r="D290" s="41">
        <v>83.5</v>
      </c>
      <c r="E290" s="41">
        <v>9.9</v>
      </c>
      <c r="F290" s="41">
        <v>3.3</v>
      </c>
      <c r="G290" s="41">
        <v>12.9</v>
      </c>
    </row>
    <row r="291" spans="1:7" ht="15" customHeight="1" x14ac:dyDescent="0.25">
      <c r="A291" s="43" t="s">
        <v>476</v>
      </c>
      <c r="B291" s="40">
        <v>365</v>
      </c>
      <c r="C291" s="41">
        <v>50.1</v>
      </c>
      <c r="D291" s="41">
        <v>82.9</v>
      </c>
      <c r="E291" s="41">
        <v>10.6</v>
      </c>
      <c r="F291" s="41">
        <v>2.1</v>
      </c>
      <c r="G291" s="41">
        <v>11.1</v>
      </c>
    </row>
    <row r="292" spans="1:7" x14ac:dyDescent="0.25">
      <c r="A292" s="43" t="s">
        <v>477</v>
      </c>
      <c r="B292" s="40">
        <v>49</v>
      </c>
      <c r="C292" s="41" t="s">
        <v>218</v>
      </c>
      <c r="D292" s="41" t="s">
        <v>218</v>
      </c>
      <c r="E292" s="41" t="s">
        <v>218</v>
      </c>
      <c r="F292" s="41" t="s">
        <v>218</v>
      </c>
      <c r="G292" s="41" t="s">
        <v>218</v>
      </c>
    </row>
    <row r="293" spans="1:7" x14ac:dyDescent="0.25">
      <c r="A293" s="43" t="s">
        <v>478</v>
      </c>
      <c r="B293" s="40">
        <v>2085</v>
      </c>
      <c r="C293" s="41">
        <v>45.9</v>
      </c>
      <c r="D293" s="41">
        <v>77.3</v>
      </c>
      <c r="E293" s="41">
        <v>10.8</v>
      </c>
      <c r="F293" s="41">
        <v>5</v>
      </c>
      <c r="G293" s="41">
        <v>15.5</v>
      </c>
    </row>
    <row r="294" spans="1:7" ht="21" customHeight="1" x14ac:dyDescent="0.25">
      <c r="A294" s="42" t="s">
        <v>479</v>
      </c>
      <c r="B294" s="40">
        <v>11200</v>
      </c>
      <c r="C294" s="41">
        <v>52.8</v>
      </c>
      <c r="D294" s="41">
        <v>73</v>
      </c>
      <c r="E294" s="41">
        <v>13.9</v>
      </c>
      <c r="F294" s="41">
        <v>7.7</v>
      </c>
      <c r="G294" s="41">
        <v>27</v>
      </c>
    </row>
    <row r="295" spans="1:7" ht="18" customHeight="1" x14ac:dyDescent="0.25">
      <c r="A295" s="43" t="s">
        <v>480</v>
      </c>
      <c r="B295" s="40">
        <v>1489</v>
      </c>
      <c r="C295" s="41">
        <v>57.6</v>
      </c>
      <c r="D295" s="41">
        <v>67.3</v>
      </c>
      <c r="E295" s="41">
        <v>17.899999999999999</v>
      </c>
      <c r="F295" s="41">
        <v>9</v>
      </c>
      <c r="G295" s="41">
        <v>28.8</v>
      </c>
    </row>
    <row r="296" spans="1:7" x14ac:dyDescent="0.25">
      <c r="A296" s="44" t="s">
        <v>481</v>
      </c>
      <c r="B296" s="40">
        <v>1385</v>
      </c>
      <c r="C296" s="41">
        <v>58.7</v>
      </c>
      <c r="D296" s="41">
        <v>65.599999999999994</v>
      </c>
      <c r="E296" s="41">
        <v>18.8</v>
      </c>
      <c r="F296" s="41">
        <v>9.6</v>
      </c>
      <c r="G296" s="41">
        <v>30.2</v>
      </c>
    </row>
    <row r="297" spans="1:7" ht="30" x14ac:dyDescent="0.25">
      <c r="A297" s="44" t="s">
        <v>482</v>
      </c>
      <c r="B297" s="40">
        <v>104</v>
      </c>
      <c r="C297" s="41">
        <v>43.9</v>
      </c>
      <c r="D297" s="41">
        <v>90.2</v>
      </c>
      <c r="E297" s="41">
        <v>5.8</v>
      </c>
      <c r="F297" s="41">
        <v>0.7</v>
      </c>
      <c r="G297" s="41">
        <v>10.8</v>
      </c>
    </row>
    <row r="298" spans="1:7" ht="18" customHeight="1" x14ac:dyDescent="0.25">
      <c r="A298" s="43" t="s">
        <v>483</v>
      </c>
      <c r="B298" s="40">
        <v>9711</v>
      </c>
      <c r="C298" s="41">
        <v>52.1</v>
      </c>
      <c r="D298" s="41">
        <v>73.900000000000006</v>
      </c>
      <c r="E298" s="41">
        <v>13.2</v>
      </c>
      <c r="F298" s="41">
        <v>7.5</v>
      </c>
      <c r="G298" s="41">
        <v>26.8</v>
      </c>
    </row>
    <row r="299" spans="1:7" x14ac:dyDescent="0.25">
      <c r="A299" s="44" t="s">
        <v>484</v>
      </c>
      <c r="B299" s="40">
        <v>9462</v>
      </c>
      <c r="C299" s="41">
        <v>52</v>
      </c>
      <c r="D299" s="41">
        <v>73.599999999999994</v>
      </c>
      <c r="E299" s="41">
        <v>13.4</v>
      </c>
      <c r="F299" s="41">
        <v>7.6</v>
      </c>
      <c r="G299" s="41">
        <v>27.1</v>
      </c>
    </row>
    <row r="300" spans="1:7" x14ac:dyDescent="0.25">
      <c r="A300" s="44" t="s">
        <v>485</v>
      </c>
      <c r="B300" s="40">
        <v>249</v>
      </c>
      <c r="C300" s="41">
        <v>54.7</v>
      </c>
      <c r="D300" s="41">
        <v>84.2</v>
      </c>
      <c r="E300" s="41">
        <v>6.8</v>
      </c>
      <c r="F300" s="41">
        <v>2.4</v>
      </c>
      <c r="G300" s="41">
        <v>14.7</v>
      </c>
    </row>
    <row r="302" spans="1:7" s="49" customFormat="1" x14ac:dyDescent="0.25">
      <c r="A302" s="46" t="s">
        <v>177</v>
      </c>
      <c r="B302" s="47">
        <v>7617</v>
      </c>
      <c r="C302" s="48">
        <v>53.9</v>
      </c>
      <c r="D302" s="48">
        <v>77.7</v>
      </c>
      <c r="E302" s="48">
        <v>10.6</v>
      </c>
      <c r="F302" s="48">
        <v>8.4</v>
      </c>
      <c r="G302" s="48">
        <v>19.899999999999999</v>
      </c>
    </row>
    <row r="303" spans="1:7" ht="21" customHeight="1" x14ac:dyDescent="0.25">
      <c r="A303" s="42" t="s">
        <v>486</v>
      </c>
      <c r="B303" s="40">
        <v>6796</v>
      </c>
      <c r="C303" s="41">
        <v>49.4</v>
      </c>
      <c r="D303" s="41">
        <v>77.400000000000006</v>
      </c>
      <c r="E303" s="41">
        <v>10.4</v>
      </c>
      <c r="F303" s="41">
        <v>9</v>
      </c>
      <c r="G303" s="41">
        <v>17.3</v>
      </c>
    </row>
    <row r="304" spans="1:7" ht="18" customHeight="1" x14ac:dyDescent="0.25">
      <c r="A304" s="43" t="s">
        <v>487</v>
      </c>
      <c r="B304" s="40">
        <v>2099</v>
      </c>
      <c r="C304" s="41">
        <v>13.3</v>
      </c>
      <c r="D304" s="41">
        <v>84.6</v>
      </c>
      <c r="E304" s="41">
        <v>7.9</v>
      </c>
      <c r="F304" s="41">
        <v>4.2</v>
      </c>
      <c r="G304" s="41">
        <v>24.4</v>
      </c>
    </row>
    <row r="305" spans="1:7" x14ac:dyDescent="0.25">
      <c r="A305" s="44" t="s">
        <v>488</v>
      </c>
      <c r="B305" s="40">
        <v>1253</v>
      </c>
      <c r="C305" s="41">
        <v>9.9</v>
      </c>
      <c r="D305" s="41">
        <v>86.1</v>
      </c>
      <c r="E305" s="41">
        <v>7.1</v>
      </c>
      <c r="F305" s="41">
        <v>2.9</v>
      </c>
      <c r="G305" s="41">
        <v>24.8</v>
      </c>
    </row>
    <row r="306" spans="1:7" x14ac:dyDescent="0.25">
      <c r="A306" s="44" t="s">
        <v>489</v>
      </c>
      <c r="B306" s="40">
        <v>167</v>
      </c>
      <c r="C306" s="41">
        <v>15.1</v>
      </c>
      <c r="D306" s="41">
        <v>78.3</v>
      </c>
      <c r="E306" s="41">
        <v>17</v>
      </c>
      <c r="F306" s="41">
        <v>2.8</v>
      </c>
      <c r="G306" s="41">
        <v>37.6</v>
      </c>
    </row>
    <row r="307" spans="1:7" x14ac:dyDescent="0.25">
      <c r="A307" s="44" t="s">
        <v>490</v>
      </c>
      <c r="B307" s="40">
        <v>150</v>
      </c>
      <c r="C307" s="41">
        <v>20.100000000000001</v>
      </c>
      <c r="D307" s="41">
        <v>68.599999999999994</v>
      </c>
      <c r="E307" s="41">
        <v>12.2</v>
      </c>
      <c r="F307" s="41">
        <v>14.4</v>
      </c>
      <c r="G307" s="41">
        <v>18.3</v>
      </c>
    </row>
    <row r="308" spans="1:7" ht="30" x14ac:dyDescent="0.25">
      <c r="A308" s="44" t="s">
        <v>491</v>
      </c>
      <c r="B308" s="40">
        <v>319</v>
      </c>
      <c r="C308" s="41">
        <v>10.7</v>
      </c>
      <c r="D308" s="41">
        <v>85.7</v>
      </c>
      <c r="E308" s="41">
        <v>7.7</v>
      </c>
      <c r="F308" s="41">
        <v>3.6</v>
      </c>
      <c r="G308" s="41">
        <v>24</v>
      </c>
    </row>
    <row r="309" spans="1:7" x14ac:dyDescent="0.25">
      <c r="A309" s="44" t="s">
        <v>492</v>
      </c>
      <c r="B309" s="40">
        <v>197</v>
      </c>
      <c r="C309" s="41">
        <v>31.5</v>
      </c>
      <c r="D309" s="41">
        <v>90</v>
      </c>
      <c r="E309" s="41">
        <v>2.6</v>
      </c>
      <c r="F309" s="41">
        <v>6.6</v>
      </c>
      <c r="G309" s="41">
        <v>16.3</v>
      </c>
    </row>
    <row r="310" spans="1:7" x14ac:dyDescent="0.25">
      <c r="A310" s="44" t="s">
        <v>493</v>
      </c>
      <c r="B310" s="40">
        <v>12</v>
      </c>
      <c r="C310" s="41" t="s">
        <v>218</v>
      </c>
      <c r="D310" s="41" t="s">
        <v>218</v>
      </c>
      <c r="E310" s="41" t="s">
        <v>218</v>
      </c>
      <c r="F310" s="41" t="s">
        <v>218</v>
      </c>
      <c r="G310" s="41" t="s">
        <v>218</v>
      </c>
    </row>
    <row r="311" spans="1:7" ht="18" customHeight="1" x14ac:dyDescent="0.25">
      <c r="A311" s="43" t="s">
        <v>494</v>
      </c>
      <c r="B311" s="40">
        <v>2691</v>
      </c>
      <c r="C311" s="41">
        <v>72.900000000000006</v>
      </c>
      <c r="D311" s="41">
        <v>69.099999999999994</v>
      </c>
      <c r="E311" s="41">
        <v>11.4</v>
      </c>
      <c r="F311" s="41">
        <v>16.600000000000001</v>
      </c>
      <c r="G311" s="41">
        <v>17.399999999999999</v>
      </c>
    </row>
    <row r="312" spans="1:7" x14ac:dyDescent="0.25">
      <c r="A312" s="44" t="s">
        <v>495</v>
      </c>
      <c r="B312" s="40">
        <v>150</v>
      </c>
      <c r="C312" s="41">
        <v>27</v>
      </c>
      <c r="D312" s="41">
        <v>62.5</v>
      </c>
      <c r="E312" s="41">
        <v>29</v>
      </c>
      <c r="F312" s="41">
        <v>6</v>
      </c>
      <c r="G312" s="41">
        <v>28.4</v>
      </c>
    </row>
    <row r="313" spans="1:7" x14ac:dyDescent="0.25">
      <c r="A313" s="44" t="s">
        <v>496</v>
      </c>
      <c r="B313" s="40">
        <v>1045</v>
      </c>
      <c r="C313" s="41">
        <v>90.4</v>
      </c>
      <c r="D313" s="41">
        <v>76.3</v>
      </c>
      <c r="E313" s="41">
        <v>12</v>
      </c>
      <c r="F313" s="41">
        <v>8.5</v>
      </c>
      <c r="G313" s="41">
        <v>17.399999999999999</v>
      </c>
    </row>
    <row r="314" spans="1:7" x14ac:dyDescent="0.25">
      <c r="A314" s="44" t="s">
        <v>497</v>
      </c>
      <c r="B314" s="40">
        <v>600</v>
      </c>
      <c r="C314" s="41">
        <v>78.3</v>
      </c>
      <c r="D314" s="41">
        <v>44.8</v>
      </c>
      <c r="E314" s="41">
        <v>6.2</v>
      </c>
      <c r="F314" s="41">
        <v>46.4</v>
      </c>
      <c r="G314" s="41">
        <v>9.4</v>
      </c>
    </row>
    <row r="315" spans="1:7" x14ac:dyDescent="0.25">
      <c r="A315" s="44" t="s">
        <v>498</v>
      </c>
      <c r="B315" s="40">
        <v>275</v>
      </c>
      <c r="C315" s="41">
        <v>49.8</v>
      </c>
      <c r="D315" s="41">
        <v>65.5</v>
      </c>
      <c r="E315" s="41">
        <v>14</v>
      </c>
      <c r="F315" s="41">
        <v>17</v>
      </c>
      <c r="G315" s="41">
        <v>31.9</v>
      </c>
    </row>
    <row r="316" spans="1:7" x14ac:dyDescent="0.25">
      <c r="A316" s="44" t="s">
        <v>499</v>
      </c>
      <c r="B316" s="40">
        <v>114</v>
      </c>
      <c r="C316" s="41">
        <v>33</v>
      </c>
      <c r="D316" s="41">
        <v>88.3</v>
      </c>
      <c r="E316" s="41">
        <v>7.8</v>
      </c>
      <c r="F316" s="41">
        <v>1.7</v>
      </c>
      <c r="G316" s="41">
        <v>7.6</v>
      </c>
    </row>
    <row r="317" spans="1:7" x14ac:dyDescent="0.25">
      <c r="A317" s="44" t="s">
        <v>500</v>
      </c>
      <c r="B317" s="40">
        <v>507</v>
      </c>
      <c r="C317" s="41">
        <v>65.7</v>
      </c>
      <c r="D317" s="41">
        <v>82.4</v>
      </c>
      <c r="E317" s="41">
        <v>10.4</v>
      </c>
      <c r="F317" s="41">
        <v>4.3</v>
      </c>
      <c r="G317" s="41">
        <v>17.899999999999999</v>
      </c>
    </row>
    <row r="318" spans="1:7" ht="18" customHeight="1" x14ac:dyDescent="0.25">
      <c r="A318" s="43" t="s">
        <v>501</v>
      </c>
      <c r="B318" s="40">
        <v>2006</v>
      </c>
      <c r="C318" s="41">
        <v>55.6</v>
      </c>
      <c r="D318" s="41">
        <v>81.2</v>
      </c>
      <c r="E318" s="41">
        <v>11.7</v>
      </c>
      <c r="F318" s="41">
        <v>3.7</v>
      </c>
      <c r="G318" s="41">
        <v>9.8000000000000007</v>
      </c>
    </row>
    <row r="319" spans="1:7" x14ac:dyDescent="0.25">
      <c r="A319" s="44" t="s">
        <v>502</v>
      </c>
      <c r="B319" s="40">
        <v>1012</v>
      </c>
      <c r="C319" s="41">
        <v>47.5</v>
      </c>
      <c r="D319" s="41">
        <v>84.5</v>
      </c>
      <c r="E319" s="41">
        <v>9.1999999999999993</v>
      </c>
      <c r="F319" s="41">
        <v>3.7</v>
      </c>
      <c r="G319" s="41">
        <v>9.1</v>
      </c>
    </row>
    <row r="320" spans="1:7" ht="30" x14ac:dyDescent="0.25">
      <c r="A320" s="44" t="s">
        <v>503</v>
      </c>
      <c r="B320" s="40">
        <v>740</v>
      </c>
      <c r="C320" s="41">
        <v>67.099999999999994</v>
      </c>
      <c r="D320" s="41">
        <v>76.400000000000006</v>
      </c>
      <c r="E320" s="41">
        <v>15.2</v>
      </c>
      <c r="F320" s="41">
        <v>4</v>
      </c>
      <c r="G320" s="41">
        <v>10.5</v>
      </c>
    </row>
    <row r="321" spans="1:7" x14ac:dyDescent="0.25">
      <c r="A321" s="44" t="s">
        <v>504</v>
      </c>
      <c r="B321" s="40">
        <v>80</v>
      </c>
      <c r="C321" s="41">
        <v>43.1</v>
      </c>
      <c r="D321" s="41">
        <v>76.599999999999994</v>
      </c>
      <c r="E321" s="41">
        <v>17.2</v>
      </c>
      <c r="F321" s="41">
        <v>3.4</v>
      </c>
      <c r="G321" s="41">
        <v>21.1</v>
      </c>
    </row>
    <row r="322" spans="1:7" x14ac:dyDescent="0.25">
      <c r="A322" s="44" t="s">
        <v>505</v>
      </c>
      <c r="B322" s="40">
        <v>174</v>
      </c>
      <c r="C322" s="41">
        <v>59.5</v>
      </c>
      <c r="D322" s="41">
        <v>84.7</v>
      </c>
      <c r="E322" s="41">
        <v>9</v>
      </c>
      <c r="F322" s="41">
        <v>2.8</v>
      </c>
      <c r="G322" s="41">
        <v>5.3</v>
      </c>
    </row>
    <row r="323" spans="1:7" ht="21" customHeight="1" x14ac:dyDescent="0.25">
      <c r="A323" s="42" t="s">
        <v>506</v>
      </c>
      <c r="B323" s="40">
        <v>821</v>
      </c>
      <c r="C323" s="41">
        <v>91</v>
      </c>
      <c r="D323" s="41">
        <v>79.8</v>
      </c>
      <c r="E323" s="41">
        <v>12.6</v>
      </c>
      <c r="F323" s="41">
        <v>3.7</v>
      </c>
      <c r="G323" s="41">
        <v>41.3</v>
      </c>
    </row>
    <row r="325" spans="1:7" s="49" customFormat="1" x14ac:dyDescent="0.25">
      <c r="A325" s="46" t="s">
        <v>507</v>
      </c>
      <c r="B325" s="47">
        <v>7225</v>
      </c>
      <c r="C325" s="48">
        <v>45.7</v>
      </c>
      <c r="D325" s="48">
        <v>73.900000000000006</v>
      </c>
      <c r="E325" s="48">
        <v>17.5</v>
      </c>
      <c r="F325" s="48">
        <v>4.7</v>
      </c>
      <c r="G325" s="48">
        <v>12.5</v>
      </c>
    </row>
    <row r="326" spans="1:7" x14ac:dyDescent="0.25">
      <c r="A326" s="42" t="s">
        <v>508</v>
      </c>
      <c r="B326" s="40">
        <v>1198</v>
      </c>
      <c r="C326" s="41">
        <v>52.7</v>
      </c>
      <c r="D326" s="41">
        <v>69.8</v>
      </c>
      <c r="E326" s="41">
        <v>17.899999999999999</v>
      </c>
      <c r="F326" s="41">
        <v>5.6</v>
      </c>
      <c r="G326" s="41">
        <v>11.4</v>
      </c>
    </row>
    <row r="327" spans="1:7" x14ac:dyDescent="0.25">
      <c r="A327" s="42" t="s">
        <v>509</v>
      </c>
      <c r="B327" s="40">
        <v>300</v>
      </c>
      <c r="C327" s="41">
        <v>64.3</v>
      </c>
      <c r="D327" s="41">
        <v>74</v>
      </c>
      <c r="E327" s="41">
        <v>16.100000000000001</v>
      </c>
      <c r="F327" s="41">
        <v>8.6</v>
      </c>
      <c r="G327" s="41">
        <v>8.3000000000000007</v>
      </c>
    </row>
    <row r="328" spans="1:7" x14ac:dyDescent="0.25">
      <c r="A328" s="42" t="s">
        <v>510</v>
      </c>
      <c r="B328" s="40">
        <v>177</v>
      </c>
      <c r="C328" s="41">
        <v>36.5</v>
      </c>
      <c r="D328" s="41">
        <v>74.599999999999994</v>
      </c>
      <c r="E328" s="41">
        <v>21.4</v>
      </c>
      <c r="F328" s="41">
        <v>1.5</v>
      </c>
      <c r="G328" s="41">
        <v>12.2</v>
      </c>
    </row>
    <row r="329" spans="1:7" x14ac:dyDescent="0.25">
      <c r="A329" s="42" t="s">
        <v>511</v>
      </c>
      <c r="B329" s="40">
        <v>2768</v>
      </c>
      <c r="C329" s="41">
        <v>35.200000000000003</v>
      </c>
      <c r="D329" s="41">
        <v>78.599999999999994</v>
      </c>
      <c r="E329" s="41">
        <v>16.399999999999999</v>
      </c>
      <c r="F329" s="41">
        <v>2.6</v>
      </c>
      <c r="G329" s="41">
        <v>13.3</v>
      </c>
    </row>
    <row r="330" spans="1:7" x14ac:dyDescent="0.25">
      <c r="A330" s="42" t="s">
        <v>512</v>
      </c>
      <c r="B330" s="40">
        <v>1038</v>
      </c>
      <c r="C330" s="41">
        <v>71.7</v>
      </c>
      <c r="D330" s="41">
        <v>66.5</v>
      </c>
      <c r="E330" s="41">
        <v>21.8</v>
      </c>
      <c r="F330" s="41">
        <v>6.6</v>
      </c>
      <c r="G330" s="41">
        <v>16</v>
      </c>
    </row>
    <row r="331" spans="1:7" x14ac:dyDescent="0.25">
      <c r="A331" s="42" t="s">
        <v>513</v>
      </c>
      <c r="B331" s="40">
        <v>237</v>
      </c>
      <c r="C331" s="41">
        <v>50.2</v>
      </c>
      <c r="D331" s="41">
        <v>79.599999999999994</v>
      </c>
      <c r="E331" s="41">
        <v>11.8</v>
      </c>
      <c r="F331" s="41">
        <v>4.8</v>
      </c>
      <c r="G331" s="41">
        <v>6.9</v>
      </c>
    </row>
    <row r="332" spans="1:7" x14ac:dyDescent="0.25">
      <c r="A332" s="42" t="s">
        <v>514</v>
      </c>
      <c r="B332" s="40">
        <v>548</v>
      </c>
      <c r="C332" s="41">
        <v>43.8</v>
      </c>
      <c r="D332" s="41">
        <v>75.2</v>
      </c>
      <c r="E332" s="41">
        <v>16</v>
      </c>
      <c r="F332" s="41">
        <v>4.9000000000000004</v>
      </c>
      <c r="G332" s="41">
        <v>11.1</v>
      </c>
    </row>
    <row r="333" spans="1:7" x14ac:dyDescent="0.25">
      <c r="A333" s="42" t="s">
        <v>515</v>
      </c>
      <c r="B333" s="40">
        <v>960</v>
      </c>
      <c r="C333" s="41">
        <v>35.299999999999997</v>
      </c>
      <c r="D333" s="41">
        <v>71.099999999999994</v>
      </c>
      <c r="E333" s="41">
        <v>17.5</v>
      </c>
      <c r="F333" s="41">
        <v>6.8</v>
      </c>
      <c r="G333" s="41">
        <v>11.2</v>
      </c>
    </row>
    <row r="334" spans="1:7" x14ac:dyDescent="0.25">
      <c r="A334" s="27" t="s">
        <v>204</v>
      </c>
      <c r="B334" s="27"/>
      <c r="C334" s="27"/>
      <c r="D334" s="27"/>
      <c r="E334" s="27"/>
      <c r="F334" s="27"/>
      <c r="G334" s="27"/>
    </row>
    <row r="335" spans="1:7" ht="63" customHeight="1" x14ac:dyDescent="0.25">
      <c r="A335" s="108" t="s">
        <v>516</v>
      </c>
      <c r="B335" s="95"/>
      <c r="C335" s="95"/>
      <c r="D335" s="95"/>
      <c r="E335" s="95"/>
      <c r="F335" s="95"/>
      <c r="G335" s="95"/>
    </row>
  </sheetData>
  <mergeCells count="6">
    <mergeCell ref="A335:G335"/>
    <mergeCell ref="A1:G1"/>
    <mergeCell ref="A4:A6"/>
    <mergeCell ref="B4:G4"/>
    <mergeCell ref="B5:B6"/>
    <mergeCell ref="C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A860-B3D7-490D-BF0F-AC44E7812778}">
  <dimension ref="A1:E54"/>
  <sheetViews>
    <sheetView topLeftCell="A33" workbookViewId="0">
      <selection activeCell="A39" sqref="A39:E54"/>
    </sheetView>
  </sheetViews>
  <sheetFormatPr baseColWidth="10" defaultRowHeight="15" x14ac:dyDescent="0.25"/>
  <cols>
    <col min="1" max="1" width="81.42578125" bestFit="1" customWidth="1"/>
    <col min="2" max="2" width="18.140625" customWidth="1"/>
    <col min="3" max="3" width="22" customWidth="1"/>
    <col min="4" max="4" width="19.7109375" customWidth="1"/>
    <col min="5" max="5" width="24.7109375" customWidth="1"/>
  </cols>
  <sheetData>
    <row r="1" spans="1:3" s="24" customFormat="1" x14ac:dyDescent="0.25">
      <c r="A1" s="24" t="s">
        <v>201</v>
      </c>
      <c r="B1" s="37">
        <v>43556</v>
      </c>
      <c r="C1" s="37">
        <v>43922</v>
      </c>
    </row>
    <row r="2" spans="1:3" s="24" customFormat="1" x14ac:dyDescent="0.25">
      <c r="A2" s="24" t="s">
        <v>200</v>
      </c>
      <c r="B2" s="24">
        <v>3.3</v>
      </c>
      <c r="C2" s="24">
        <v>14.4</v>
      </c>
    </row>
    <row r="3" spans="1:3" x14ac:dyDescent="0.25">
      <c r="A3" t="s">
        <v>183</v>
      </c>
      <c r="B3">
        <v>3.3</v>
      </c>
      <c r="C3">
        <v>15.6</v>
      </c>
    </row>
    <row r="4" spans="1:3" x14ac:dyDescent="0.25">
      <c r="A4" t="s">
        <v>184</v>
      </c>
      <c r="B4">
        <v>2.4</v>
      </c>
      <c r="C4">
        <v>10.199999999999999</v>
      </c>
    </row>
    <row r="5" spans="1:3" x14ac:dyDescent="0.25">
      <c r="A5" t="s">
        <v>185</v>
      </c>
      <c r="B5">
        <v>4.7</v>
      </c>
      <c r="C5">
        <v>16.600000000000001</v>
      </c>
    </row>
    <row r="6" spans="1:3" x14ac:dyDescent="0.25">
      <c r="A6" t="s">
        <v>186</v>
      </c>
      <c r="B6">
        <v>3</v>
      </c>
      <c r="C6">
        <v>13.2</v>
      </c>
    </row>
    <row r="7" spans="1:3" x14ac:dyDescent="0.25">
      <c r="A7" t="s">
        <v>187</v>
      </c>
      <c r="B7">
        <v>2.6</v>
      </c>
      <c r="C7">
        <v>15.1</v>
      </c>
    </row>
    <row r="8" spans="1:3" x14ac:dyDescent="0.25">
      <c r="A8" t="s">
        <v>188</v>
      </c>
      <c r="B8">
        <v>3.6</v>
      </c>
      <c r="C8">
        <v>10.199999999999999</v>
      </c>
    </row>
    <row r="9" spans="1:3" x14ac:dyDescent="0.25">
      <c r="A9" t="s">
        <v>189</v>
      </c>
      <c r="B9">
        <v>4.3</v>
      </c>
      <c r="C9">
        <v>17.100000000000001</v>
      </c>
    </row>
    <row r="10" spans="1:3" x14ac:dyDescent="0.25">
      <c r="A10" t="s">
        <v>190</v>
      </c>
      <c r="B10">
        <v>3.4</v>
      </c>
      <c r="C10">
        <v>13.5</v>
      </c>
    </row>
    <row r="11" spans="1:3" x14ac:dyDescent="0.25">
      <c r="A11" t="s">
        <v>191</v>
      </c>
      <c r="B11">
        <v>3.5</v>
      </c>
      <c r="C11">
        <v>11</v>
      </c>
    </row>
    <row r="12" spans="1:3" x14ac:dyDescent="0.25">
      <c r="A12" t="s">
        <v>192</v>
      </c>
      <c r="B12">
        <v>2.1</v>
      </c>
      <c r="C12">
        <v>5.4</v>
      </c>
    </row>
    <row r="13" spans="1:3" x14ac:dyDescent="0.25">
      <c r="A13" t="s">
        <v>193</v>
      </c>
      <c r="B13">
        <v>3.5</v>
      </c>
      <c r="C13">
        <v>9.8000000000000007</v>
      </c>
    </row>
    <row r="14" spans="1:3" x14ac:dyDescent="0.25">
      <c r="A14" t="s">
        <v>194</v>
      </c>
      <c r="B14">
        <v>2.1</v>
      </c>
      <c r="C14">
        <v>10.9</v>
      </c>
    </row>
    <row r="15" spans="1:3" x14ac:dyDescent="0.25">
      <c r="A15" t="s">
        <v>195</v>
      </c>
      <c r="B15">
        <v>4.5</v>
      </c>
      <c r="C15">
        <v>39.299999999999997</v>
      </c>
    </row>
    <row r="16" spans="1:3" x14ac:dyDescent="0.25">
      <c r="A16" t="s">
        <v>196</v>
      </c>
      <c r="B16">
        <v>2.5</v>
      </c>
      <c r="C16">
        <v>23</v>
      </c>
    </row>
    <row r="17" spans="1:5" x14ac:dyDescent="0.25">
      <c r="A17" t="s">
        <v>197</v>
      </c>
      <c r="B17">
        <v>7.3</v>
      </c>
      <c r="C17">
        <v>9.6</v>
      </c>
    </row>
    <row r="18" spans="1:5" x14ac:dyDescent="0.25">
      <c r="A18" t="s">
        <v>198</v>
      </c>
      <c r="B18">
        <v>1.6</v>
      </c>
      <c r="C18">
        <v>9.4</v>
      </c>
    </row>
    <row r="19" spans="1:5" x14ac:dyDescent="0.25">
      <c r="A19" t="s">
        <v>199</v>
      </c>
      <c r="B19">
        <v>2.2000000000000002</v>
      </c>
      <c r="C19">
        <v>9.6999999999999993</v>
      </c>
    </row>
    <row r="21" spans="1:5" x14ac:dyDescent="0.25">
      <c r="B21" t="s">
        <v>521</v>
      </c>
      <c r="C21" t="s">
        <v>522</v>
      </c>
      <c r="D21" s="24" t="s">
        <v>520</v>
      </c>
      <c r="E21" t="s">
        <v>519</v>
      </c>
    </row>
    <row r="22" spans="1:5" x14ac:dyDescent="0.25">
      <c r="A22" t="s">
        <v>214</v>
      </c>
      <c r="B22">
        <v>27.5</v>
      </c>
      <c r="C22" s="1">
        <v>2425</v>
      </c>
      <c r="D22" s="1">
        <f>+C22*B22/100</f>
        <v>666.875</v>
      </c>
      <c r="E22">
        <v>15.6</v>
      </c>
    </row>
    <row r="23" spans="1:5" x14ac:dyDescent="0.25">
      <c r="A23" t="s">
        <v>165</v>
      </c>
      <c r="B23">
        <v>20.100000000000001</v>
      </c>
      <c r="C23" s="1">
        <v>750</v>
      </c>
      <c r="D23" s="1">
        <f>+C23*B23/100</f>
        <v>150.75000000000003</v>
      </c>
      <c r="E23">
        <v>10.199999999999999</v>
      </c>
    </row>
    <row r="24" spans="1:5" x14ac:dyDescent="0.25">
      <c r="A24" t="s">
        <v>166</v>
      </c>
      <c r="B24">
        <v>30.4</v>
      </c>
      <c r="C24" s="1">
        <v>11373</v>
      </c>
      <c r="D24" s="1">
        <f t="shared" ref="D24:D36" si="0">+C24*B24/100</f>
        <v>3457.3920000000003</v>
      </c>
      <c r="E24">
        <v>16.600000000000001</v>
      </c>
    </row>
    <row r="25" spans="1:5" x14ac:dyDescent="0.25">
      <c r="A25" t="s">
        <v>167</v>
      </c>
      <c r="B25">
        <v>16.8</v>
      </c>
      <c r="C25" s="1">
        <v>15741</v>
      </c>
      <c r="D25" s="1">
        <f t="shared" si="0"/>
        <v>2644.4879999999998</v>
      </c>
      <c r="E25">
        <v>13.2</v>
      </c>
    </row>
    <row r="26" spans="1:5" x14ac:dyDescent="0.25">
      <c r="A26" t="s">
        <v>168</v>
      </c>
      <c r="B26">
        <v>14.8</v>
      </c>
      <c r="C26" s="1">
        <v>9970</v>
      </c>
      <c r="D26" s="1">
        <f t="shared" si="0"/>
        <v>1475.56</v>
      </c>
      <c r="E26">
        <v>15.1</v>
      </c>
    </row>
    <row r="27" spans="1:5" x14ac:dyDescent="0.25">
      <c r="A27" t="s">
        <v>169</v>
      </c>
      <c r="B27">
        <v>20.2</v>
      </c>
      <c r="C27" s="1">
        <v>5771</v>
      </c>
      <c r="D27" s="1">
        <f t="shared" si="0"/>
        <v>1165.742</v>
      </c>
      <c r="E27">
        <v>10.199999999999999</v>
      </c>
    </row>
    <row r="28" spans="1:5" x14ac:dyDescent="0.25">
      <c r="A28" t="s">
        <v>170</v>
      </c>
      <c r="B28">
        <v>18.100000000000001</v>
      </c>
      <c r="C28" s="1">
        <v>19742</v>
      </c>
      <c r="D28" s="1">
        <f t="shared" si="0"/>
        <v>3573.3020000000001</v>
      </c>
      <c r="E28">
        <v>17.100000000000001</v>
      </c>
    </row>
    <row r="29" spans="1:5" x14ac:dyDescent="0.25">
      <c r="A29" t="s">
        <v>171</v>
      </c>
      <c r="B29">
        <v>18.8</v>
      </c>
      <c r="C29" s="1">
        <v>8991</v>
      </c>
      <c r="D29" s="1">
        <f t="shared" si="0"/>
        <v>1690.3080000000002</v>
      </c>
      <c r="E29">
        <v>13.5</v>
      </c>
    </row>
    <row r="30" spans="1:5" x14ac:dyDescent="0.25">
      <c r="A30" t="s">
        <v>172</v>
      </c>
      <c r="B30">
        <v>12.5</v>
      </c>
      <c r="C30" s="1">
        <v>2766</v>
      </c>
      <c r="D30" s="1">
        <f t="shared" si="0"/>
        <v>345.75</v>
      </c>
      <c r="E30">
        <v>11</v>
      </c>
    </row>
    <row r="31" spans="1:5" x14ac:dyDescent="0.25">
      <c r="A31" t="s">
        <v>173</v>
      </c>
      <c r="B31">
        <v>12.9</v>
      </c>
      <c r="C31" s="1">
        <v>10765</v>
      </c>
      <c r="D31" s="1">
        <f t="shared" si="0"/>
        <v>1388.6849999999999</v>
      </c>
      <c r="E31">
        <v>5.4</v>
      </c>
    </row>
    <row r="32" spans="1:5" x14ac:dyDescent="0.25">
      <c r="A32" t="s">
        <v>174</v>
      </c>
      <c r="B32">
        <v>16</v>
      </c>
      <c r="C32" s="1">
        <v>19606</v>
      </c>
      <c r="D32" s="1">
        <f t="shared" si="0"/>
        <v>3136.96</v>
      </c>
      <c r="E32">
        <v>9.8000000000000007</v>
      </c>
    </row>
    <row r="33" spans="1:5" x14ac:dyDescent="0.25">
      <c r="A33" t="s">
        <v>175</v>
      </c>
      <c r="B33">
        <v>13.5</v>
      </c>
      <c r="C33" s="1">
        <v>35894</v>
      </c>
      <c r="D33" s="1">
        <f t="shared" si="0"/>
        <v>4845.6899999999996</v>
      </c>
      <c r="E33">
        <v>10.9</v>
      </c>
    </row>
    <row r="34" spans="1:5" x14ac:dyDescent="0.25">
      <c r="A34" t="s">
        <v>176</v>
      </c>
      <c r="B34">
        <v>24</v>
      </c>
      <c r="C34" s="1">
        <v>14643</v>
      </c>
      <c r="D34" s="1">
        <f t="shared" si="0"/>
        <v>3514.32</v>
      </c>
      <c r="E34">
        <v>39.299999999999997</v>
      </c>
    </row>
    <row r="35" spans="1:5" x14ac:dyDescent="0.25">
      <c r="A35" t="s">
        <v>177</v>
      </c>
      <c r="B35">
        <v>19.899999999999999</v>
      </c>
      <c r="C35" s="1">
        <v>7617</v>
      </c>
      <c r="D35" s="1">
        <f t="shared" si="0"/>
        <v>1515.7829999999999</v>
      </c>
      <c r="E35">
        <v>23</v>
      </c>
    </row>
    <row r="36" spans="1:5" x14ac:dyDescent="0.25">
      <c r="A36" t="s">
        <v>179</v>
      </c>
      <c r="B36">
        <v>12.5</v>
      </c>
      <c r="C36" s="1">
        <v>7225</v>
      </c>
      <c r="D36" s="1">
        <f t="shared" si="0"/>
        <v>903.125</v>
      </c>
      <c r="E36">
        <v>9.4</v>
      </c>
    </row>
    <row r="39" spans="1:5" x14ac:dyDescent="0.25">
      <c r="A39" t="s">
        <v>201</v>
      </c>
      <c r="B39" t="s">
        <v>523</v>
      </c>
      <c r="C39" t="s">
        <v>521</v>
      </c>
      <c r="D39" t="s">
        <v>518</v>
      </c>
      <c r="E39" t="s">
        <v>525</v>
      </c>
    </row>
    <row r="40" spans="1:5" x14ac:dyDescent="0.25">
      <c r="A40" t="s">
        <v>195</v>
      </c>
      <c r="B40" s="51">
        <v>14643</v>
      </c>
      <c r="C40" s="52">
        <v>24</v>
      </c>
      <c r="D40" s="51">
        <v>3514.32</v>
      </c>
      <c r="E40" s="52">
        <v>39.299999999999997</v>
      </c>
    </row>
    <row r="41" spans="1:5" x14ac:dyDescent="0.25">
      <c r="A41" t="s">
        <v>196</v>
      </c>
      <c r="B41" s="51">
        <v>7617</v>
      </c>
      <c r="C41" s="52">
        <v>19.899999999999999</v>
      </c>
      <c r="D41" s="51">
        <v>1515.7829999999999</v>
      </c>
      <c r="E41" s="52">
        <v>23</v>
      </c>
    </row>
    <row r="42" spans="1:5" x14ac:dyDescent="0.25">
      <c r="A42" t="s">
        <v>189</v>
      </c>
      <c r="B42" s="51">
        <v>19742</v>
      </c>
      <c r="C42" s="52">
        <v>18.100000000000001</v>
      </c>
      <c r="D42" s="51">
        <v>3573.3020000000001</v>
      </c>
      <c r="E42" s="52">
        <v>17.100000000000001</v>
      </c>
    </row>
    <row r="43" spans="1:5" x14ac:dyDescent="0.25">
      <c r="A43" t="s">
        <v>185</v>
      </c>
      <c r="B43" s="51">
        <v>11373</v>
      </c>
      <c r="C43" s="52">
        <v>30.4</v>
      </c>
      <c r="D43" s="51">
        <v>3457.3920000000003</v>
      </c>
      <c r="E43" s="52">
        <v>16.600000000000001</v>
      </c>
    </row>
    <row r="44" spans="1:5" x14ac:dyDescent="0.25">
      <c r="A44" t="s">
        <v>524</v>
      </c>
      <c r="B44" s="51">
        <v>2425</v>
      </c>
      <c r="C44" s="52">
        <v>27.5</v>
      </c>
      <c r="D44" s="51">
        <v>666.875</v>
      </c>
      <c r="E44" s="52">
        <v>15.6</v>
      </c>
    </row>
    <row r="45" spans="1:5" x14ac:dyDescent="0.25">
      <c r="A45" t="s">
        <v>187</v>
      </c>
      <c r="B45" s="51">
        <v>9970</v>
      </c>
      <c r="C45" s="52">
        <v>14.8</v>
      </c>
      <c r="D45" s="51">
        <v>1475.56</v>
      </c>
      <c r="E45" s="52">
        <v>15.1</v>
      </c>
    </row>
    <row r="46" spans="1:5" x14ac:dyDescent="0.25">
      <c r="A46" t="s">
        <v>190</v>
      </c>
      <c r="B46" s="51">
        <v>8991</v>
      </c>
      <c r="C46" s="52">
        <v>18.8</v>
      </c>
      <c r="D46" s="51">
        <v>1690.3080000000002</v>
      </c>
      <c r="E46" s="52">
        <v>13.5</v>
      </c>
    </row>
    <row r="47" spans="1:5" x14ac:dyDescent="0.25">
      <c r="A47" t="s">
        <v>186</v>
      </c>
      <c r="B47" s="51">
        <v>15741</v>
      </c>
      <c r="C47" s="52">
        <v>16.8</v>
      </c>
      <c r="D47" s="51">
        <v>2644.4879999999998</v>
      </c>
      <c r="E47" s="52">
        <v>13.2</v>
      </c>
    </row>
    <row r="48" spans="1:5" x14ac:dyDescent="0.25">
      <c r="A48" t="s">
        <v>191</v>
      </c>
      <c r="B48" s="51">
        <v>2766</v>
      </c>
      <c r="C48" s="52">
        <v>12.5</v>
      </c>
      <c r="D48" s="51">
        <v>345.75</v>
      </c>
      <c r="E48" s="52">
        <v>11</v>
      </c>
    </row>
    <row r="49" spans="1:5" x14ac:dyDescent="0.25">
      <c r="A49" t="s">
        <v>194</v>
      </c>
      <c r="B49" s="51">
        <v>35894</v>
      </c>
      <c r="C49" s="52">
        <v>13.5</v>
      </c>
      <c r="D49" s="51">
        <v>4845.6899999999996</v>
      </c>
      <c r="E49" s="52">
        <v>10.9</v>
      </c>
    </row>
    <row r="50" spans="1:5" x14ac:dyDescent="0.25">
      <c r="A50" t="s">
        <v>184</v>
      </c>
      <c r="B50" s="51">
        <v>750</v>
      </c>
      <c r="C50" s="52">
        <v>20.100000000000001</v>
      </c>
      <c r="D50" s="51">
        <v>150.75000000000003</v>
      </c>
      <c r="E50" s="52">
        <v>10.199999999999999</v>
      </c>
    </row>
    <row r="51" spans="1:5" x14ac:dyDescent="0.25">
      <c r="A51" t="s">
        <v>188</v>
      </c>
      <c r="B51" s="51">
        <v>5771</v>
      </c>
      <c r="C51" s="52">
        <v>20.2</v>
      </c>
      <c r="D51" s="51">
        <v>1165.742</v>
      </c>
      <c r="E51" s="52">
        <v>10.199999999999999</v>
      </c>
    </row>
    <row r="52" spans="1:5" x14ac:dyDescent="0.25">
      <c r="A52" t="s">
        <v>193</v>
      </c>
      <c r="B52" s="51">
        <v>19606</v>
      </c>
      <c r="C52" s="52">
        <v>16</v>
      </c>
      <c r="D52" s="51">
        <v>3136.96</v>
      </c>
      <c r="E52" s="52">
        <v>9.8000000000000007</v>
      </c>
    </row>
    <row r="53" spans="1:5" x14ac:dyDescent="0.25">
      <c r="A53" t="s">
        <v>198</v>
      </c>
      <c r="B53" s="51">
        <v>7225</v>
      </c>
      <c r="C53" s="52">
        <v>12.5</v>
      </c>
      <c r="D53" s="51">
        <v>903.125</v>
      </c>
      <c r="E53" s="52">
        <v>9.4</v>
      </c>
    </row>
    <row r="54" spans="1:5" x14ac:dyDescent="0.25">
      <c r="A54" t="s">
        <v>192</v>
      </c>
      <c r="B54" s="51">
        <v>10765</v>
      </c>
      <c r="C54" s="52">
        <v>12.9</v>
      </c>
      <c r="D54" s="51">
        <v>1388.6849999999999</v>
      </c>
      <c r="E54" s="52">
        <v>5.4</v>
      </c>
    </row>
  </sheetData>
  <sortState xmlns:xlrd2="http://schemas.microsoft.com/office/spreadsheetml/2017/richdata2" ref="A40:E54">
    <sortCondition descending="1" ref="E40:E5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ED6C-3712-4489-A929-765890435D17}">
  <dimension ref="A1:J16"/>
  <sheetViews>
    <sheetView workbookViewId="0">
      <selection activeCell="E16" sqref="E16"/>
    </sheetView>
  </sheetViews>
  <sheetFormatPr baseColWidth="10" defaultRowHeight="15" x14ac:dyDescent="0.25"/>
  <cols>
    <col min="1" max="1" width="13.85546875" bestFit="1" customWidth="1"/>
    <col min="2" max="2" width="12.28515625" bestFit="1" customWidth="1"/>
    <col min="6" max="6" width="15.42578125" bestFit="1" customWidth="1"/>
  </cols>
  <sheetData>
    <row r="1" spans="1:10" x14ac:dyDescent="0.25">
      <c r="A1" s="5" t="s">
        <v>0</v>
      </c>
      <c r="B1" s="5" t="s">
        <v>1</v>
      </c>
      <c r="C1" s="5" t="s">
        <v>2</v>
      </c>
      <c r="D1" s="5" t="s">
        <v>3</v>
      </c>
      <c r="E1" s="5" t="s">
        <v>4</v>
      </c>
      <c r="F1" s="5" t="s">
        <v>57</v>
      </c>
      <c r="G1" s="5" t="s">
        <v>67</v>
      </c>
    </row>
    <row r="2" spans="1:10" x14ac:dyDescent="0.25">
      <c r="A2" t="s">
        <v>5</v>
      </c>
      <c r="B2" s="1">
        <v>330407</v>
      </c>
      <c r="C2" s="1">
        <v>21045</v>
      </c>
      <c r="D2" s="1">
        <v>23628065</v>
      </c>
      <c r="E2">
        <v>0.09</v>
      </c>
      <c r="F2" s="1">
        <v>3752523</v>
      </c>
      <c r="G2" s="6">
        <f>+H2*100</f>
        <v>15.881634827058416</v>
      </c>
      <c r="H2" s="7">
        <f t="shared" ref="H2:H14" si="0">+F2/D2</f>
        <v>0.15881634827058416</v>
      </c>
      <c r="I2" s="3">
        <f>+B2/$B$16</f>
        <v>0.30270523328147875</v>
      </c>
      <c r="J2" s="3">
        <f>+I2</f>
        <v>0.30270523328147875</v>
      </c>
    </row>
    <row r="3" spans="1:10" x14ac:dyDescent="0.25">
      <c r="A3" t="s">
        <v>6</v>
      </c>
      <c r="B3" s="1">
        <v>135454</v>
      </c>
      <c r="C3" s="1">
        <v>8952</v>
      </c>
      <c r="D3" s="1">
        <v>8882190</v>
      </c>
      <c r="E3">
        <v>0.1</v>
      </c>
      <c r="F3" s="1">
        <v>1839359</v>
      </c>
      <c r="G3" s="6">
        <f t="shared" ref="G3:G14" si="1">+H3*100</f>
        <v>20.70839511426799</v>
      </c>
      <c r="H3" s="7">
        <f t="shared" si="0"/>
        <v>0.20708395114267991</v>
      </c>
      <c r="I3" s="3">
        <f t="shared" ref="I3:I14" si="2">+B3/$B$16</f>
        <v>0.12409735468349467</v>
      </c>
      <c r="J3" s="3">
        <f>+I3+J2</f>
        <v>0.42680258796497339</v>
      </c>
    </row>
    <row r="4" spans="1:10" x14ac:dyDescent="0.25">
      <c r="A4" t="s">
        <v>7</v>
      </c>
      <c r="B4" s="1">
        <v>75333</v>
      </c>
      <c r="C4" s="1">
        <v>4702</v>
      </c>
      <c r="D4" s="1">
        <v>6892503</v>
      </c>
      <c r="E4">
        <v>7.0000000000000007E-2</v>
      </c>
      <c r="F4" s="1">
        <v>846780</v>
      </c>
      <c r="G4" s="6">
        <f t="shared" si="1"/>
        <v>12.285522400207878</v>
      </c>
      <c r="H4" s="7">
        <f t="shared" si="0"/>
        <v>0.12285522400207878</v>
      </c>
      <c r="I4" s="3">
        <f t="shared" si="2"/>
        <v>6.9016980084543114E-2</v>
      </c>
      <c r="J4" s="3">
        <f t="shared" ref="J4:J14" si="3">+I4+J3</f>
        <v>0.49581956804951649</v>
      </c>
    </row>
    <row r="5" spans="1:10" x14ac:dyDescent="0.25">
      <c r="A5" t="s">
        <v>8</v>
      </c>
      <c r="B5" s="1">
        <v>73760</v>
      </c>
      <c r="C5" s="1">
        <v>3241</v>
      </c>
      <c r="D5" s="1">
        <v>12671821</v>
      </c>
      <c r="E5">
        <v>0.03</v>
      </c>
      <c r="F5" s="1">
        <v>2208868</v>
      </c>
      <c r="G5" s="6">
        <f t="shared" si="1"/>
        <v>17.43133840037671</v>
      </c>
      <c r="H5" s="7">
        <f t="shared" si="0"/>
        <v>0.17431338400376709</v>
      </c>
      <c r="I5" s="3">
        <f t="shared" si="2"/>
        <v>6.7575862517567337E-2</v>
      </c>
      <c r="J5" s="3">
        <f t="shared" si="3"/>
        <v>0.56339543056708385</v>
      </c>
    </row>
    <row r="6" spans="1:10" x14ac:dyDescent="0.25">
      <c r="A6" t="s">
        <v>9</v>
      </c>
      <c r="B6" s="1">
        <v>62512</v>
      </c>
      <c r="C6" s="1">
        <v>2585</v>
      </c>
      <c r="D6" s="1">
        <v>39512223</v>
      </c>
      <c r="E6">
        <v>0.01</v>
      </c>
      <c r="F6" s="1">
        <v>15540142</v>
      </c>
      <c r="G6" s="6">
        <f t="shared" si="1"/>
        <v>39.329961262873006</v>
      </c>
      <c r="H6" s="7">
        <f t="shared" si="0"/>
        <v>0.39329961262873009</v>
      </c>
      <c r="I6" s="3">
        <f t="shared" si="2"/>
        <v>5.7270909947100997E-2</v>
      </c>
      <c r="J6" s="3">
        <f t="shared" si="3"/>
        <v>0.6206663405141849</v>
      </c>
    </row>
    <row r="7" spans="1:10" x14ac:dyDescent="0.25">
      <c r="A7" t="s">
        <v>10</v>
      </c>
      <c r="B7" s="1">
        <v>54238</v>
      </c>
      <c r="C7" s="1">
        <v>3616</v>
      </c>
      <c r="D7" s="1">
        <v>12801989</v>
      </c>
      <c r="E7">
        <v>0.03</v>
      </c>
      <c r="F7" s="1">
        <v>974763</v>
      </c>
      <c r="G7" s="6">
        <f t="shared" si="1"/>
        <v>7.6141527695422955</v>
      </c>
      <c r="H7" s="7">
        <f t="shared" si="0"/>
        <v>7.6141527695422956E-2</v>
      </c>
      <c r="I7" s="3">
        <f t="shared" si="2"/>
        <v>4.9690613221635267E-2</v>
      </c>
      <c r="J7" s="3">
        <f t="shared" si="3"/>
        <v>0.67035695373582016</v>
      </c>
    </row>
    <row r="8" spans="1:10" x14ac:dyDescent="0.25">
      <c r="A8" t="s">
        <v>11</v>
      </c>
      <c r="B8" s="1">
        <v>46326</v>
      </c>
      <c r="C8" s="1">
        <v>4393</v>
      </c>
      <c r="D8" s="1">
        <v>9986857</v>
      </c>
      <c r="E8">
        <v>0.04</v>
      </c>
      <c r="F8" s="1">
        <v>517381</v>
      </c>
      <c r="G8" s="6">
        <f t="shared" si="1"/>
        <v>5.180618887403714</v>
      </c>
      <c r="H8" s="7">
        <f t="shared" si="0"/>
        <v>5.1806188874037144E-2</v>
      </c>
      <c r="I8" s="3">
        <f t="shared" si="2"/>
        <v>4.2441965929891877E-2</v>
      </c>
      <c r="J8" s="3">
        <f t="shared" si="3"/>
        <v>0.71279891966571207</v>
      </c>
    </row>
    <row r="9" spans="1:10" x14ac:dyDescent="0.25">
      <c r="A9" t="s">
        <v>12</v>
      </c>
      <c r="B9" s="1">
        <v>39199</v>
      </c>
      <c r="C9" s="1">
        <v>1738</v>
      </c>
      <c r="D9" s="1">
        <v>21477737</v>
      </c>
      <c r="E9">
        <v>0.01</v>
      </c>
      <c r="F9" s="1">
        <v>5562452</v>
      </c>
      <c r="G9" s="6">
        <f t="shared" si="1"/>
        <v>25.898687557259876</v>
      </c>
      <c r="H9" s="7">
        <f t="shared" si="0"/>
        <v>0.25898687557259875</v>
      </c>
      <c r="I9" s="3">
        <f t="shared" si="2"/>
        <v>3.5912503183651329E-2</v>
      </c>
      <c r="J9" s="3">
        <f t="shared" si="3"/>
        <v>0.74871142284936343</v>
      </c>
    </row>
    <row r="10" spans="1:10" x14ac:dyDescent="0.25">
      <c r="A10" t="s">
        <v>13</v>
      </c>
      <c r="B10" s="1">
        <v>36609</v>
      </c>
      <c r="C10" s="1">
        <v>1004</v>
      </c>
      <c r="D10" s="1">
        <v>28995881</v>
      </c>
      <c r="E10">
        <v>0</v>
      </c>
      <c r="F10" s="1">
        <v>11368844</v>
      </c>
      <c r="G10" s="6">
        <f t="shared" si="1"/>
        <v>39.208479300904841</v>
      </c>
      <c r="H10" s="7">
        <f t="shared" si="0"/>
        <v>0.39208479300904842</v>
      </c>
      <c r="I10" s="3">
        <f t="shared" si="2"/>
        <v>3.3539652262820269E-2</v>
      </c>
      <c r="J10" s="3">
        <f t="shared" si="3"/>
        <v>0.78225107511218372</v>
      </c>
    </row>
    <row r="11" spans="1:10" x14ac:dyDescent="0.25">
      <c r="A11" t="s">
        <v>14</v>
      </c>
      <c r="B11" s="1">
        <v>32411</v>
      </c>
      <c r="C11" s="1">
        <v>2874</v>
      </c>
      <c r="D11" s="1">
        <v>3565287</v>
      </c>
      <c r="E11">
        <v>0.08</v>
      </c>
      <c r="F11" s="1">
        <v>589810</v>
      </c>
      <c r="G11" s="6">
        <f t="shared" si="1"/>
        <v>16.543128225020876</v>
      </c>
      <c r="H11" s="7">
        <f t="shared" si="0"/>
        <v>0.16543128225020876</v>
      </c>
      <c r="I11" s="3">
        <f t="shared" si="2"/>
        <v>2.9693618222029219E-2</v>
      </c>
      <c r="J11" s="3">
        <f t="shared" si="3"/>
        <v>0.81194469333421293</v>
      </c>
    </row>
    <row r="12" spans="1:10" x14ac:dyDescent="0.25">
      <c r="A12" t="s">
        <v>15</v>
      </c>
      <c r="B12" s="1">
        <v>32106</v>
      </c>
      <c r="C12" s="1">
        <v>1377</v>
      </c>
      <c r="D12" s="1">
        <v>10617423</v>
      </c>
      <c r="E12">
        <v>0.01</v>
      </c>
      <c r="F12" s="1">
        <v>1021754</v>
      </c>
      <c r="G12" s="6">
        <f t="shared" si="1"/>
        <v>9.6233709441547166</v>
      </c>
      <c r="H12" s="7">
        <f t="shared" si="0"/>
        <v>9.6233709441547161E-2</v>
      </c>
      <c r="I12" s="3">
        <f t="shared" si="2"/>
        <v>2.94141898317383E-2</v>
      </c>
      <c r="J12" s="3">
        <f t="shared" si="3"/>
        <v>0.8413588831659512</v>
      </c>
    </row>
    <row r="13" spans="1:10" x14ac:dyDescent="0.25">
      <c r="A13" t="s">
        <v>16</v>
      </c>
      <c r="B13" s="1">
        <v>30855</v>
      </c>
      <c r="C13" s="1">
        <v>2227</v>
      </c>
      <c r="D13" s="1">
        <v>4648794</v>
      </c>
      <c r="E13">
        <v>0.05</v>
      </c>
      <c r="F13" s="1">
        <v>239954</v>
      </c>
      <c r="G13" s="6">
        <f t="shared" si="1"/>
        <v>5.161639771519237</v>
      </c>
      <c r="H13" s="7">
        <f t="shared" si="0"/>
        <v>5.1616397715192372E-2</v>
      </c>
      <c r="I13" s="3">
        <f t="shared" si="2"/>
        <v>2.8268075352217197E-2</v>
      </c>
      <c r="J13" s="3">
        <f t="shared" si="3"/>
        <v>0.8696269585181684</v>
      </c>
    </row>
    <row r="14" spans="1:10" x14ac:dyDescent="0.25">
      <c r="A14" t="s">
        <v>17</v>
      </c>
      <c r="B14" s="1">
        <v>30485</v>
      </c>
      <c r="C14" s="1">
        <v>1560</v>
      </c>
      <c r="D14" s="1">
        <v>6045680</v>
      </c>
      <c r="E14">
        <v>0.03</v>
      </c>
      <c r="F14" s="1">
        <v>628435</v>
      </c>
      <c r="G14" s="6">
        <f t="shared" si="1"/>
        <v>10.394777758664038</v>
      </c>
      <c r="H14" s="7">
        <f t="shared" si="0"/>
        <v>0.10394777758664038</v>
      </c>
      <c r="I14" s="3">
        <f t="shared" si="2"/>
        <v>2.7929096649241328E-2</v>
      </c>
      <c r="J14" s="3">
        <f t="shared" si="3"/>
        <v>0.89755605516740977</v>
      </c>
    </row>
    <row r="16" spans="1:10" x14ac:dyDescent="0.25">
      <c r="A16" t="s">
        <v>61</v>
      </c>
      <c r="B16" s="1">
        <v>1091514</v>
      </c>
      <c r="C16" s="1">
        <v>56645</v>
      </c>
      <c r="D16" s="1">
        <v>326610817</v>
      </c>
      <c r="E16" s="6">
        <f>+C16/D16*100</f>
        <v>1.7343271273223018E-2</v>
      </c>
      <c r="F16" s="1">
        <v>59763631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5077-7114-4306-B485-A376B51F62AA}">
  <dimension ref="A1:N16"/>
  <sheetViews>
    <sheetView workbookViewId="0">
      <selection activeCell="N1" sqref="N1:N16"/>
    </sheetView>
  </sheetViews>
  <sheetFormatPr baseColWidth="10" defaultRowHeight="15" x14ac:dyDescent="0.25"/>
  <cols>
    <col min="1" max="1" width="13.85546875" bestFit="1" customWidth="1"/>
    <col min="2" max="2" width="2.5703125" bestFit="1" customWidth="1"/>
    <col min="3" max="3" width="12.28515625" bestFit="1" customWidth="1"/>
    <col min="4" max="4" width="2.5703125" bestFit="1" customWidth="1"/>
    <col min="6" max="6" width="2.5703125" bestFit="1" customWidth="1"/>
    <col min="8" max="8" width="2.5703125" bestFit="1" customWidth="1"/>
    <col min="10" max="10" width="2.5703125" bestFit="1" customWidth="1"/>
    <col min="11" max="11" width="15.42578125" bestFit="1" customWidth="1"/>
    <col min="12" max="12" width="2.5703125" bestFit="1" customWidth="1"/>
  </cols>
  <sheetData>
    <row r="1" spans="1:14" x14ac:dyDescent="0.25">
      <c r="A1" s="5" t="s">
        <v>0</v>
      </c>
      <c r="B1" s="5" t="s">
        <v>63</v>
      </c>
      <c r="C1" s="5" t="s">
        <v>1</v>
      </c>
      <c r="D1" s="5" t="s">
        <v>63</v>
      </c>
      <c r="E1" s="5" t="s">
        <v>2</v>
      </c>
      <c r="F1" s="5" t="s">
        <v>63</v>
      </c>
      <c r="G1" s="5" t="s">
        <v>3</v>
      </c>
      <c r="H1" s="5" t="s">
        <v>63</v>
      </c>
      <c r="I1" s="5" t="s">
        <v>62</v>
      </c>
      <c r="J1" s="5" t="s">
        <v>63</v>
      </c>
      <c r="K1" s="5" t="s">
        <v>72</v>
      </c>
      <c r="L1" s="5" t="s">
        <v>63</v>
      </c>
      <c r="M1" s="5" t="s">
        <v>73</v>
      </c>
      <c r="N1" t="s">
        <v>64</v>
      </c>
    </row>
    <row r="2" spans="1:14" x14ac:dyDescent="0.25">
      <c r="A2" t="s">
        <v>5</v>
      </c>
      <c r="B2" t="s">
        <v>63</v>
      </c>
      <c r="C2" s="1">
        <v>330407</v>
      </c>
      <c r="D2" t="s">
        <v>63</v>
      </c>
      <c r="E2" s="1">
        <v>21045</v>
      </c>
      <c r="F2" t="s">
        <v>63</v>
      </c>
      <c r="G2" s="1">
        <v>23628065</v>
      </c>
      <c r="H2" t="s">
        <v>63</v>
      </c>
      <c r="I2">
        <v>0.09</v>
      </c>
      <c r="J2" t="s">
        <v>63</v>
      </c>
      <c r="K2" s="1">
        <v>3752523</v>
      </c>
      <c r="L2" t="s">
        <v>63</v>
      </c>
      <c r="M2" s="6">
        <v>15.881634827058416</v>
      </c>
      <c r="N2" t="s">
        <v>65</v>
      </c>
    </row>
    <row r="3" spans="1:14" x14ac:dyDescent="0.25">
      <c r="A3" t="s">
        <v>6</v>
      </c>
      <c r="B3" t="s">
        <v>63</v>
      </c>
      <c r="C3" s="1">
        <v>135454</v>
      </c>
      <c r="D3" t="s">
        <v>63</v>
      </c>
      <c r="E3" s="1">
        <v>8952</v>
      </c>
      <c r="F3" t="s">
        <v>63</v>
      </c>
      <c r="G3" s="1">
        <v>8882190</v>
      </c>
      <c r="H3" t="s">
        <v>63</v>
      </c>
      <c r="I3">
        <v>0.1</v>
      </c>
      <c r="J3" t="s">
        <v>63</v>
      </c>
      <c r="K3" s="1">
        <v>1839359</v>
      </c>
      <c r="L3" t="s">
        <v>63</v>
      </c>
      <c r="M3" s="6">
        <v>20.70839511426799</v>
      </c>
      <c r="N3" t="s">
        <v>65</v>
      </c>
    </row>
    <row r="4" spans="1:14" x14ac:dyDescent="0.25">
      <c r="A4" t="s">
        <v>7</v>
      </c>
      <c r="B4" t="s">
        <v>63</v>
      </c>
      <c r="C4" s="1">
        <v>75333</v>
      </c>
      <c r="D4" t="s">
        <v>63</v>
      </c>
      <c r="E4" s="1">
        <v>4702</v>
      </c>
      <c r="F4" t="s">
        <v>63</v>
      </c>
      <c r="G4" s="1">
        <v>6892503</v>
      </c>
      <c r="H4" t="s">
        <v>63</v>
      </c>
      <c r="I4">
        <v>7.0000000000000007E-2</v>
      </c>
      <c r="J4" t="s">
        <v>63</v>
      </c>
      <c r="K4" s="1">
        <v>846780</v>
      </c>
      <c r="L4" t="s">
        <v>63</v>
      </c>
      <c r="M4" s="6">
        <v>12.285522400207878</v>
      </c>
      <c r="N4" t="s">
        <v>65</v>
      </c>
    </row>
    <row r="5" spans="1:14" x14ac:dyDescent="0.25">
      <c r="A5" t="s">
        <v>8</v>
      </c>
      <c r="B5" t="s">
        <v>63</v>
      </c>
      <c r="C5" s="1">
        <v>73760</v>
      </c>
      <c r="D5" t="s">
        <v>63</v>
      </c>
      <c r="E5" s="1">
        <v>3241</v>
      </c>
      <c r="F5" t="s">
        <v>63</v>
      </c>
      <c r="G5" s="1">
        <v>12671821</v>
      </c>
      <c r="H5" t="s">
        <v>63</v>
      </c>
      <c r="I5">
        <v>0.03</v>
      </c>
      <c r="J5" t="s">
        <v>63</v>
      </c>
      <c r="K5" s="1">
        <v>2208868</v>
      </c>
      <c r="L5" t="s">
        <v>63</v>
      </c>
      <c r="M5" s="6">
        <v>17.43133840037671</v>
      </c>
      <c r="N5" t="s">
        <v>65</v>
      </c>
    </row>
    <row r="6" spans="1:14" x14ac:dyDescent="0.25">
      <c r="A6" t="s">
        <v>9</v>
      </c>
      <c r="B6" t="s">
        <v>63</v>
      </c>
      <c r="C6" s="1">
        <v>62512</v>
      </c>
      <c r="D6" t="s">
        <v>63</v>
      </c>
      <c r="E6" s="1">
        <v>2585</v>
      </c>
      <c r="F6" t="s">
        <v>63</v>
      </c>
      <c r="G6" s="1">
        <v>39512223</v>
      </c>
      <c r="H6" t="s">
        <v>63</v>
      </c>
      <c r="I6">
        <v>0.01</v>
      </c>
      <c r="J6" t="s">
        <v>63</v>
      </c>
      <c r="K6" s="1">
        <v>15540142</v>
      </c>
      <c r="L6" t="s">
        <v>63</v>
      </c>
      <c r="M6" s="6">
        <v>39.329961262873006</v>
      </c>
      <c r="N6" t="s">
        <v>65</v>
      </c>
    </row>
    <row r="7" spans="1:14" x14ac:dyDescent="0.25">
      <c r="A7" t="s">
        <v>10</v>
      </c>
      <c r="B7" t="s">
        <v>63</v>
      </c>
      <c r="C7" s="1">
        <v>54238</v>
      </c>
      <c r="D7" t="s">
        <v>63</v>
      </c>
      <c r="E7" s="1">
        <v>3616</v>
      </c>
      <c r="F7" t="s">
        <v>63</v>
      </c>
      <c r="G7" s="1">
        <v>12801989</v>
      </c>
      <c r="H7" t="s">
        <v>63</v>
      </c>
      <c r="I7">
        <v>0.03</v>
      </c>
      <c r="J7" t="s">
        <v>63</v>
      </c>
      <c r="K7" s="1">
        <v>974763</v>
      </c>
      <c r="L7" t="s">
        <v>63</v>
      </c>
      <c r="M7" s="6">
        <v>7.6141527695422955</v>
      </c>
      <c r="N7" t="s">
        <v>65</v>
      </c>
    </row>
    <row r="8" spans="1:14" x14ac:dyDescent="0.25">
      <c r="A8" t="s">
        <v>11</v>
      </c>
      <c r="B8" t="s">
        <v>63</v>
      </c>
      <c r="C8" s="1">
        <v>46326</v>
      </c>
      <c r="D8" t="s">
        <v>63</v>
      </c>
      <c r="E8" s="1">
        <v>4393</v>
      </c>
      <c r="F8" t="s">
        <v>63</v>
      </c>
      <c r="G8" s="1">
        <v>9986857</v>
      </c>
      <c r="H8" t="s">
        <v>63</v>
      </c>
      <c r="I8">
        <v>0.04</v>
      </c>
      <c r="J8" t="s">
        <v>63</v>
      </c>
      <c r="K8" s="1">
        <v>517381</v>
      </c>
      <c r="L8" t="s">
        <v>63</v>
      </c>
      <c r="M8" s="6">
        <v>5.180618887403714</v>
      </c>
      <c r="N8" t="s">
        <v>65</v>
      </c>
    </row>
    <row r="9" spans="1:14" x14ac:dyDescent="0.25">
      <c r="A9" t="s">
        <v>12</v>
      </c>
      <c r="B9" t="s">
        <v>63</v>
      </c>
      <c r="C9" s="1">
        <v>39199</v>
      </c>
      <c r="D9" t="s">
        <v>63</v>
      </c>
      <c r="E9" s="1">
        <v>1738</v>
      </c>
      <c r="F9" t="s">
        <v>63</v>
      </c>
      <c r="G9" s="1">
        <v>21477737</v>
      </c>
      <c r="H9" t="s">
        <v>63</v>
      </c>
      <c r="I9">
        <v>0.01</v>
      </c>
      <c r="J9" t="s">
        <v>63</v>
      </c>
      <c r="K9" s="1">
        <v>5562452</v>
      </c>
      <c r="L9" t="s">
        <v>63</v>
      </c>
      <c r="M9" s="6">
        <v>25.898687557259876</v>
      </c>
      <c r="N9" t="s">
        <v>65</v>
      </c>
    </row>
    <row r="10" spans="1:14" x14ac:dyDescent="0.25">
      <c r="A10" t="s">
        <v>13</v>
      </c>
      <c r="B10" t="s">
        <v>63</v>
      </c>
      <c r="C10" s="1">
        <v>36609</v>
      </c>
      <c r="D10" t="s">
        <v>63</v>
      </c>
      <c r="E10" s="1">
        <v>1004</v>
      </c>
      <c r="F10" t="s">
        <v>63</v>
      </c>
      <c r="G10" s="1">
        <v>28995881</v>
      </c>
      <c r="H10" t="s">
        <v>63</v>
      </c>
      <c r="I10">
        <v>0</v>
      </c>
      <c r="J10" t="s">
        <v>63</v>
      </c>
      <c r="K10" s="1">
        <v>11368844</v>
      </c>
      <c r="L10" t="s">
        <v>63</v>
      </c>
      <c r="M10" s="6">
        <v>39.208479300904841</v>
      </c>
      <c r="N10" t="s">
        <v>65</v>
      </c>
    </row>
    <row r="11" spans="1:14" x14ac:dyDescent="0.25">
      <c r="A11" t="s">
        <v>14</v>
      </c>
      <c r="B11" t="s">
        <v>63</v>
      </c>
      <c r="C11" s="1">
        <v>32411</v>
      </c>
      <c r="D11" t="s">
        <v>63</v>
      </c>
      <c r="E11" s="1">
        <v>2874</v>
      </c>
      <c r="F11" t="s">
        <v>63</v>
      </c>
      <c r="G11" s="1">
        <v>3565287</v>
      </c>
      <c r="H11" t="s">
        <v>63</v>
      </c>
      <c r="I11">
        <v>0.08</v>
      </c>
      <c r="J11" t="s">
        <v>63</v>
      </c>
      <c r="K11" s="1">
        <v>589810</v>
      </c>
      <c r="L11" t="s">
        <v>63</v>
      </c>
      <c r="M11" s="6">
        <v>16.543128225020876</v>
      </c>
      <c r="N11" t="s">
        <v>65</v>
      </c>
    </row>
    <row r="12" spans="1:14" x14ac:dyDescent="0.25">
      <c r="A12" t="s">
        <v>15</v>
      </c>
      <c r="B12" t="s">
        <v>63</v>
      </c>
      <c r="C12" s="1">
        <v>32106</v>
      </c>
      <c r="D12" t="s">
        <v>63</v>
      </c>
      <c r="E12" s="1">
        <v>1377</v>
      </c>
      <c r="F12" t="s">
        <v>63</v>
      </c>
      <c r="G12" s="1">
        <v>10617423</v>
      </c>
      <c r="H12" t="s">
        <v>63</v>
      </c>
      <c r="I12">
        <v>0.01</v>
      </c>
      <c r="J12" t="s">
        <v>63</v>
      </c>
      <c r="K12" s="1">
        <v>1021754</v>
      </c>
      <c r="L12" t="s">
        <v>63</v>
      </c>
      <c r="M12" s="6">
        <v>9.6233709441547166</v>
      </c>
      <c r="N12" t="s">
        <v>65</v>
      </c>
    </row>
    <row r="13" spans="1:14" x14ac:dyDescent="0.25">
      <c r="A13" t="s">
        <v>16</v>
      </c>
      <c r="B13" t="s">
        <v>63</v>
      </c>
      <c r="C13" s="1">
        <v>30855</v>
      </c>
      <c r="D13" t="s">
        <v>63</v>
      </c>
      <c r="E13" s="1">
        <v>2227</v>
      </c>
      <c r="F13" t="s">
        <v>63</v>
      </c>
      <c r="G13" s="1">
        <v>4648794</v>
      </c>
      <c r="H13" t="s">
        <v>63</v>
      </c>
      <c r="I13">
        <v>0.05</v>
      </c>
      <c r="J13" t="s">
        <v>63</v>
      </c>
      <c r="K13" s="1">
        <v>239954</v>
      </c>
      <c r="L13" t="s">
        <v>63</v>
      </c>
      <c r="M13" s="6">
        <v>5.161639771519237</v>
      </c>
      <c r="N13" t="s">
        <v>65</v>
      </c>
    </row>
    <row r="14" spans="1:14" x14ac:dyDescent="0.25">
      <c r="A14" t="s">
        <v>17</v>
      </c>
      <c r="B14" t="s">
        <v>63</v>
      </c>
      <c r="C14" s="1">
        <v>30485</v>
      </c>
      <c r="D14" t="s">
        <v>63</v>
      </c>
      <c r="E14" s="1">
        <v>1560</v>
      </c>
      <c r="F14" t="s">
        <v>63</v>
      </c>
      <c r="G14" s="1">
        <v>6045680</v>
      </c>
      <c r="H14" t="s">
        <v>63</v>
      </c>
      <c r="I14">
        <v>0.03</v>
      </c>
      <c r="J14" t="s">
        <v>63</v>
      </c>
      <c r="K14" s="1">
        <v>628435</v>
      </c>
      <c r="L14" t="s">
        <v>63</v>
      </c>
      <c r="M14" s="6">
        <v>10.394777758664038</v>
      </c>
      <c r="N14" t="s">
        <v>65</v>
      </c>
    </row>
    <row r="15" spans="1:14" x14ac:dyDescent="0.25">
      <c r="B15" t="s">
        <v>63</v>
      </c>
      <c r="D15" t="s">
        <v>63</v>
      </c>
      <c r="F15" t="s">
        <v>63</v>
      </c>
      <c r="H15" t="s">
        <v>63</v>
      </c>
      <c r="J15" t="s">
        <v>63</v>
      </c>
      <c r="L15" t="s">
        <v>63</v>
      </c>
      <c r="N15" t="s">
        <v>65</v>
      </c>
    </row>
    <row r="16" spans="1:14" x14ac:dyDescent="0.25">
      <c r="A16" t="s">
        <v>61</v>
      </c>
      <c r="B16" t="s">
        <v>63</v>
      </c>
      <c r="C16" s="1">
        <v>1091514</v>
      </c>
      <c r="D16" t="s">
        <v>63</v>
      </c>
      <c r="E16" s="1">
        <v>56645</v>
      </c>
      <c r="F16" t="s">
        <v>63</v>
      </c>
      <c r="G16" s="1">
        <v>326610817</v>
      </c>
      <c r="H16" t="s">
        <v>63</v>
      </c>
      <c r="I16" s="6">
        <v>1.7343271273223018E-2</v>
      </c>
      <c r="J16" t="s">
        <v>63</v>
      </c>
      <c r="K16" s="1">
        <v>59763631</v>
      </c>
      <c r="L16" t="s">
        <v>63</v>
      </c>
      <c r="M16" s="6">
        <f>+K16/G16*100</f>
        <v>18.298117480903887</v>
      </c>
      <c r="N16"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519D-9C80-40DE-A43C-4C544A461311}">
  <dimension ref="A1:G5"/>
  <sheetViews>
    <sheetView workbookViewId="0">
      <selection activeCell="A6" sqref="A6"/>
    </sheetView>
  </sheetViews>
  <sheetFormatPr baseColWidth="10" defaultRowHeight="15" x14ac:dyDescent="0.25"/>
  <cols>
    <col min="1" max="1" width="20.28515625" bestFit="1" customWidth="1"/>
  </cols>
  <sheetData>
    <row r="1" spans="1:7" x14ac:dyDescent="0.25">
      <c r="A1" t="s">
        <v>74</v>
      </c>
      <c r="B1" t="s">
        <v>79</v>
      </c>
      <c r="C1" t="s">
        <v>80</v>
      </c>
      <c r="D1" t="s">
        <v>81</v>
      </c>
      <c r="E1" t="s">
        <v>82</v>
      </c>
      <c r="F1" t="s">
        <v>83</v>
      </c>
      <c r="G1" t="s">
        <v>84</v>
      </c>
    </row>
    <row r="2" spans="1:7" x14ac:dyDescent="0.25">
      <c r="A2" t="s">
        <v>75</v>
      </c>
      <c r="B2" s="8">
        <v>-3</v>
      </c>
      <c r="C2" s="8">
        <v>5.8</v>
      </c>
      <c r="D2" s="8">
        <v>-3</v>
      </c>
      <c r="E2" s="8">
        <v>5.8</v>
      </c>
      <c r="F2" s="8">
        <v>-2</v>
      </c>
      <c r="G2" s="8">
        <v>-4.7</v>
      </c>
    </row>
    <row r="3" spans="1:7" x14ac:dyDescent="0.25">
      <c r="A3" t="s">
        <v>76</v>
      </c>
      <c r="B3" s="8">
        <v>-5.9</v>
      </c>
      <c r="C3" s="8">
        <v>4.7</v>
      </c>
      <c r="D3" s="8">
        <v>-6.1</v>
      </c>
      <c r="E3" s="8">
        <v>4.5</v>
      </c>
      <c r="F3" s="8">
        <v>-3.8</v>
      </c>
      <c r="G3" s="8">
        <v>-8.4</v>
      </c>
    </row>
    <row r="4" spans="1:7" x14ac:dyDescent="0.25">
      <c r="A4" t="s">
        <v>77</v>
      </c>
      <c r="B4" s="8">
        <v>-7.5</v>
      </c>
      <c r="C4" s="8">
        <v>4.7</v>
      </c>
      <c r="D4" s="8">
        <v>-7.5</v>
      </c>
      <c r="E4" s="8">
        <v>4.7</v>
      </c>
      <c r="F4" s="8">
        <v>-5.7</v>
      </c>
      <c r="G4" s="8">
        <v>-4.7</v>
      </c>
    </row>
    <row r="5" spans="1:7" x14ac:dyDescent="0.25">
      <c r="A5" t="s">
        <v>78</v>
      </c>
      <c r="B5" s="8">
        <v>1.2</v>
      </c>
      <c r="C5" s="8">
        <v>9.1999999999999993</v>
      </c>
      <c r="D5" s="8">
        <v>1.2</v>
      </c>
      <c r="E5" s="8">
        <v>9.1999999999999993</v>
      </c>
      <c r="F5" s="8">
        <v>1.8</v>
      </c>
      <c r="G5" s="8">
        <v>-9.6999999999999993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78F8-9B6B-4FDE-9111-CCA28F36FE73}">
  <dimension ref="A1:N5"/>
  <sheetViews>
    <sheetView workbookViewId="0">
      <selection sqref="A1:N5"/>
    </sheetView>
  </sheetViews>
  <sheetFormatPr baseColWidth="10" defaultRowHeight="15" x14ac:dyDescent="0.25"/>
  <cols>
    <col min="1" max="1" width="20.28515625" bestFit="1" customWidth="1"/>
    <col min="2" max="2" width="2.5703125" bestFit="1" customWidth="1"/>
    <col min="4" max="4" width="2.5703125" bestFit="1" customWidth="1"/>
    <col min="6" max="6" width="2.5703125" bestFit="1" customWidth="1"/>
    <col min="8" max="8" width="2.5703125" bestFit="1" customWidth="1"/>
    <col min="10" max="10" width="2.5703125" bestFit="1" customWidth="1"/>
    <col min="12" max="12" width="2.5703125" bestFit="1" customWidth="1"/>
  </cols>
  <sheetData>
    <row r="1" spans="1:14" x14ac:dyDescent="0.25">
      <c r="A1" t="s">
        <v>74</v>
      </c>
      <c r="B1" s="5" t="s">
        <v>63</v>
      </c>
      <c r="C1" t="s">
        <v>79</v>
      </c>
      <c r="D1" s="5" t="s">
        <v>63</v>
      </c>
      <c r="E1" t="s">
        <v>80</v>
      </c>
      <c r="F1" s="5" t="s">
        <v>63</v>
      </c>
      <c r="G1" t="s">
        <v>81</v>
      </c>
      <c r="H1" s="5" t="s">
        <v>63</v>
      </c>
      <c r="I1" t="s">
        <v>82</v>
      </c>
      <c r="J1" s="5" t="s">
        <v>63</v>
      </c>
      <c r="K1" t="s">
        <v>83</v>
      </c>
      <c r="L1" s="5" t="s">
        <v>63</v>
      </c>
      <c r="M1" t="s">
        <v>84</v>
      </c>
      <c r="N1" t="s">
        <v>64</v>
      </c>
    </row>
    <row r="2" spans="1:14" x14ac:dyDescent="0.25">
      <c r="A2" t="s">
        <v>75</v>
      </c>
      <c r="B2" s="5" t="s">
        <v>63</v>
      </c>
      <c r="C2" s="8">
        <v>-3</v>
      </c>
      <c r="D2" s="5" t="s">
        <v>63</v>
      </c>
      <c r="E2" s="8">
        <v>5.8</v>
      </c>
      <c r="F2" s="5" t="s">
        <v>63</v>
      </c>
      <c r="G2" s="8">
        <v>-3</v>
      </c>
      <c r="H2" s="5" t="s">
        <v>63</v>
      </c>
      <c r="I2" s="8">
        <v>5.8</v>
      </c>
      <c r="J2" s="5" t="s">
        <v>63</v>
      </c>
      <c r="K2" s="8">
        <v>-2</v>
      </c>
      <c r="L2" s="5" t="s">
        <v>63</v>
      </c>
      <c r="M2" s="8">
        <v>-4.7</v>
      </c>
      <c r="N2" t="s">
        <v>65</v>
      </c>
    </row>
    <row r="3" spans="1:14" x14ac:dyDescent="0.25">
      <c r="A3" t="s">
        <v>76</v>
      </c>
      <c r="B3" s="5" t="s">
        <v>63</v>
      </c>
      <c r="C3" s="8">
        <v>-5.9</v>
      </c>
      <c r="D3" s="5" t="s">
        <v>63</v>
      </c>
      <c r="E3" s="8">
        <v>4.7</v>
      </c>
      <c r="F3" s="5" t="s">
        <v>63</v>
      </c>
      <c r="G3" s="8">
        <v>-6.1</v>
      </c>
      <c r="H3" s="5" t="s">
        <v>63</v>
      </c>
      <c r="I3" s="8">
        <v>4.5</v>
      </c>
      <c r="J3" s="5" t="s">
        <v>63</v>
      </c>
      <c r="K3" s="8">
        <v>-3.8</v>
      </c>
      <c r="L3" s="5" t="s">
        <v>63</v>
      </c>
      <c r="M3" s="8">
        <v>-8.4</v>
      </c>
      <c r="N3" t="s">
        <v>65</v>
      </c>
    </row>
    <row r="4" spans="1:14" x14ac:dyDescent="0.25">
      <c r="A4" t="s">
        <v>77</v>
      </c>
      <c r="B4" s="5" t="s">
        <v>63</v>
      </c>
      <c r="C4" s="8">
        <v>-7.5</v>
      </c>
      <c r="D4" s="5" t="s">
        <v>63</v>
      </c>
      <c r="E4" s="8">
        <v>4.7</v>
      </c>
      <c r="F4" s="5" t="s">
        <v>63</v>
      </c>
      <c r="G4" s="8">
        <v>-7.5</v>
      </c>
      <c r="H4" s="5" t="s">
        <v>63</v>
      </c>
      <c r="I4" s="8">
        <v>4.7</v>
      </c>
      <c r="J4" s="5" t="s">
        <v>63</v>
      </c>
      <c r="K4" s="8">
        <v>-5.7</v>
      </c>
      <c r="L4" s="5" t="s">
        <v>63</v>
      </c>
      <c r="M4" s="8">
        <v>-4.7</v>
      </c>
      <c r="N4" t="s">
        <v>65</v>
      </c>
    </row>
    <row r="5" spans="1:14" x14ac:dyDescent="0.25">
      <c r="A5" t="s">
        <v>78</v>
      </c>
      <c r="B5" s="5" t="s">
        <v>63</v>
      </c>
      <c r="C5" s="8">
        <v>1.2</v>
      </c>
      <c r="D5" s="5" t="s">
        <v>63</v>
      </c>
      <c r="E5" s="8">
        <v>9.1999999999999993</v>
      </c>
      <c r="F5" s="5" t="s">
        <v>63</v>
      </c>
      <c r="G5" s="8">
        <v>1.2</v>
      </c>
      <c r="H5" s="5" t="s">
        <v>63</v>
      </c>
      <c r="I5" s="8">
        <v>9.1999999999999993</v>
      </c>
      <c r="J5" s="5" t="s">
        <v>63</v>
      </c>
      <c r="K5" s="8">
        <v>1.8</v>
      </c>
      <c r="L5" s="5" t="s">
        <v>63</v>
      </c>
      <c r="M5" s="8">
        <v>-9.6999999999999993</v>
      </c>
      <c r="N5" t="s">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BE13-0F82-4641-BD6D-C690CFDE8035}">
  <dimension ref="A1:M12"/>
  <sheetViews>
    <sheetView workbookViewId="0">
      <selection activeCell="H20" sqref="H20"/>
    </sheetView>
  </sheetViews>
  <sheetFormatPr baseColWidth="10" defaultRowHeight="15" x14ac:dyDescent="0.25"/>
  <sheetData>
    <row r="1" spans="1:13" x14ac:dyDescent="0.25">
      <c r="A1" s="35" t="s">
        <v>134</v>
      </c>
      <c r="B1" s="35" t="s">
        <v>135</v>
      </c>
      <c r="C1" s="35" t="s">
        <v>136</v>
      </c>
      <c r="D1" s="35" t="s">
        <v>137</v>
      </c>
      <c r="E1" s="35" t="s">
        <v>138</v>
      </c>
      <c r="F1" s="35" t="s">
        <v>139</v>
      </c>
      <c r="G1" s="35" t="s">
        <v>140</v>
      </c>
      <c r="H1" s="35" t="s">
        <v>141</v>
      </c>
      <c r="I1" s="35" t="s">
        <v>142</v>
      </c>
      <c r="J1" s="35" t="s">
        <v>143</v>
      </c>
      <c r="K1" s="35" t="s">
        <v>144</v>
      </c>
      <c r="L1" s="35" t="s">
        <v>145</v>
      </c>
      <c r="M1" s="35" t="s">
        <v>146</v>
      </c>
    </row>
    <row r="2" spans="1:13" x14ac:dyDescent="0.25">
      <c r="A2" s="30">
        <v>2010</v>
      </c>
      <c r="B2" s="32">
        <v>2930</v>
      </c>
      <c r="C2" s="32">
        <v>2879</v>
      </c>
      <c r="D2" s="32">
        <v>2931</v>
      </c>
      <c r="E2" s="32">
        <v>2830</v>
      </c>
      <c r="F2" s="32">
        <v>2722</v>
      </c>
      <c r="G2" s="32">
        <v>2783</v>
      </c>
      <c r="H2" s="32">
        <v>2772</v>
      </c>
      <c r="I2" s="32">
        <v>2731</v>
      </c>
      <c r="J2" s="32">
        <v>2827</v>
      </c>
      <c r="K2" s="32">
        <v>2801</v>
      </c>
      <c r="L2" s="32">
        <v>2941</v>
      </c>
      <c r="M2" s="32">
        <v>2952</v>
      </c>
    </row>
    <row r="3" spans="1:13" x14ac:dyDescent="0.25">
      <c r="A3" s="30">
        <v>2011</v>
      </c>
      <c r="B3" s="32">
        <v>2796</v>
      </c>
      <c r="C3" s="32">
        <v>2650</v>
      </c>
      <c r="D3" s="32">
        <v>2629</v>
      </c>
      <c r="E3" s="32">
        <v>2698</v>
      </c>
      <c r="F3" s="32">
        <v>2631</v>
      </c>
      <c r="G3" s="32">
        <v>2614</v>
      </c>
      <c r="H3" s="32">
        <v>2558</v>
      </c>
      <c r="I3" s="32">
        <v>2573</v>
      </c>
      <c r="J3" s="32">
        <v>2595</v>
      </c>
      <c r="K3" s="32">
        <v>2625</v>
      </c>
      <c r="L3" s="32">
        <v>2600</v>
      </c>
      <c r="M3" s="32">
        <v>2580</v>
      </c>
    </row>
    <row r="4" spans="1:13" x14ac:dyDescent="0.25">
      <c r="A4" s="30">
        <v>2012</v>
      </c>
      <c r="B4" s="32">
        <v>2566</v>
      </c>
      <c r="C4" s="32">
        <v>2639</v>
      </c>
      <c r="D4" s="32">
        <v>2551</v>
      </c>
      <c r="E4" s="32">
        <v>2499</v>
      </c>
      <c r="F4" s="32">
        <v>2665</v>
      </c>
      <c r="G4" s="32">
        <v>2680</v>
      </c>
      <c r="H4" s="32">
        <v>2490</v>
      </c>
      <c r="I4" s="32">
        <v>2456</v>
      </c>
      <c r="J4" s="32">
        <v>2385</v>
      </c>
      <c r="K4" s="32">
        <v>2449</v>
      </c>
      <c r="L4" s="32">
        <v>2421</v>
      </c>
      <c r="M4" s="32">
        <v>2357</v>
      </c>
    </row>
    <row r="5" spans="1:13" x14ac:dyDescent="0.25">
      <c r="A5" s="30">
        <v>2013</v>
      </c>
      <c r="B5" s="32">
        <v>2380</v>
      </c>
      <c r="C5" s="32">
        <v>2400</v>
      </c>
      <c r="D5" s="32">
        <v>2257</v>
      </c>
      <c r="E5" s="32">
        <v>2204</v>
      </c>
      <c r="F5" s="32">
        <v>2248</v>
      </c>
      <c r="G5" s="32">
        <v>2247</v>
      </c>
      <c r="H5" s="32">
        <v>2345</v>
      </c>
      <c r="I5" s="32">
        <v>2303</v>
      </c>
      <c r="J5" s="32">
        <v>2190</v>
      </c>
      <c r="K5" s="32">
        <v>2254</v>
      </c>
      <c r="L5" s="32">
        <v>2180</v>
      </c>
      <c r="M5" s="32">
        <v>2072</v>
      </c>
    </row>
    <row r="6" spans="1:13" x14ac:dyDescent="0.25">
      <c r="A6" s="30">
        <v>2014</v>
      </c>
      <c r="B6" s="32">
        <v>2072</v>
      </c>
      <c r="C6" s="32">
        <v>2059</v>
      </c>
      <c r="D6" s="32">
        <v>1981</v>
      </c>
      <c r="E6" s="32">
        <v>1816</v>
      </c>
      <c r="F6" s="32">
        <v>1939</v>
      </c>
      <c r="G6" s="32">
        <v>1971</v>
      </c>
      <c r="H6" s="32">
        <v>1963</v>
      </c>
      <c r="I6" s="32">
        <v>1896</v>
      </c>
      <c r="J6" s="32">
        <v>1732</v>
      </c>
      <c r="K6" s="32">
        <v>1760</v>
      </c>
      <c r="L6" s="32">
        <v>1703</v>
      </c>
      <c r="M6" s="32">
        <v>1641</v>
      </c>
    </row>
    <row r="7" spans="1:13" x14ac:dyDescent="0.25">
      <c r="A7" s="30">
        <v>2015</v>
      </c>
      <c r="B7" s="32">
        <v>1745</v>
      </c>
      <c r="C7" s="32">
        <v>1758</v>
      </c>
      <c r="D7" s="32">
        <v>1761</v>
      </c>
      <c r="E7" s="32">
        <v>1790</v>
      </c>
      <c r="F7" s="32">
        <v>1779</v>
      </c>
      <c r="G7" s="32">
        <v>1767</v>
      </c>
      <c r="H7" s="32">
        <v>1800</v>
      </c>
      <c r="I7" s="32">
        <v>1732</v>
      </c>
      <c r="J7" s="32">
        <v>1622</v>
      </c>
      <c r="K7" s="32">
        <v>1661</v>
      </c>
      <c r="L7" s="32">
        <v>1674</v>
      </c>
      <c r="M7" s="32">
        <v>1628</v>
      </c>
    </row>
    <row r="8" spans="1:13" x14ac:dyDescent="0.25">
      <c r="A8" s="30">
        <v>2016</v>
      </c>
      <c r="B8" s="32">
        <v>1533</v>
      </c>
      <c r="C8" s="32">
        <v>1446</v>
      </c>
      <c r="D8" s="32">
        <v>1472</v>
      </c>
      <c r="E8" s="32">
        <v>1634</v>
      </c>
      <c r="F8" s="32">
        <v>1495</v>
      </c>
      <c r="G8" s="32">
        <v>1583</v>
      </c>
      <c r="H8" s="32">
        <v>1460</v>
      </c>
      <c r="I8" s="32">
        <v>1522</v>
      </c>
      <c r="J8" s="32">
        <v>1739</v>
      </c>
      <c r="K8" s="32">
        <v>1552</v>
      </c>
      <c r="L8" s="32">
        <v>1551</v>
      </c>
      <c r="M8" s="32">
        <v>1592</v>
      </c>
    </row>
    <row r="9" spans="1:13" x14ac:dyDescent="0.25">
      <c r="A9" s="30">
        <v>2017</v>
      </c>
      <c r="B9" s="32">
        <v>1564</v>
      </c>
      <c r="C9" s="32">
        <v>1511</v>
      </c>
      <c r="D9" s="32">
        <v>1367</v>
      </c>
      <c r="E9" s="32">
        <v>1398</v>
      </c>
      <c r="F9" s="32">
        <v>1403</v>
      </c>
      <c r="G9" s="32">
        <v>1327</v>
      </c>
      <c r="H9" s="32">
        <v>1415</v>
      </c>
      <c r="I9" s="32">
        <v>1409</v>
      </c>
      <c r="J9" s="32">
        <v>1415</v>
      </c>
      <c r="K9" s="32">
        <v>1331</v>
      </c>
      <c r="L9" s="32">
        <v>1310</v>
      </c>
      <c r="M9" s="32">
        <v>1364</v>
      </c>
    </row>
    <row r="10" spans="1:13" x14ac:dyDescent="0.25">
      <c r="A10" s="30">
        <v>2018</v>
      </c>
      <c r="B10" s="32">
        <v>1380</v>
      </c>
      <c r="C10" s="32">
        <v>1375</v>
      </c>
      <c r="D10" s="32">
        <v>1401</v>
      </c>
      <c r="E10" s="32">
        <v>1363</v>
      </c>
      <c r="F10" s="32">
        <v>1380</v>
      </c>
      <c r="G10" s="32">
        <v>1291</v>
      </c>
      <c r="H10" s="32">
        <v>1264</v>
      </c>
      <c r="I10" s="32">
        <v>1318</v>
      </c>
      <c r="J10" s="32">
        <v>1299</v>
      </c>
      <c r="K10" s="32">
        <v>1249</v>
      </c>
      <c r="L10" s="32">
        <v>1297</v>
      </c>
      <c r="M10" s="32">
        <v>1268</v>
      </c>
    </row>
    <row r="11" spans="1:13" x14ac:dyDescent="0.25">
      <c r="A11" s="30">
        <v>2019</v>
      </c>
      <c r="B11" s="32">
        <v>1400</v>
      </c>
      <c r="C11" s="32">
        <v>1248</v>
      </c>
      <c r="D11" s="32">
        <v>1357</v>
      </c>
      <c r="E11" s="32">
        <v>1198</v>
      </c>
      <c r="F11" s="32">
        <v>1197</v>
      </c>
      <c r="G11" s="32">
        <v>1252</v>
      </c>
      <c r="H11" s="32">
        <v>1305</v>
      </c>
      <c r="I11" s="32">
        <v>1213</v>
      </c>
      <c r="J11" s="32">
        <v>1137</v>
      </c>
      <c r="K11" s="32">
        <v>1203</v>
      </c>
      <c r="L11" s="32">
        <v>1236</v>
      </c>
      <c r="M11" s="32">
        <v>1231</v>
      </c>
    </row>
    <row r="12" spans="1:13" x14ac:dyDescent="0.25">
      <c r="A12" s="30">
        <v>2020</v>
      </c>
      <c r="B12" s="32">
        <v>1275</v>
      </c>
      <c r="C12" s="32">
        <v>1322</v>
      </c>
      <c r="D12" s="32">
        <v>1771</v>
      </c>
      <c r="E12" s="32">
        <v>5263</v>
      </c>
      <c r="F12" s="33"/>
      <c r="G12" s="33"/>
      <c r="H12" s="33"/>
      <c r="I12" s="33"/>
      <c r="J12" s="33"/>
      <c r="K12" s="33"/>
      <c r="L12" s="33"/>
      <c r="M12" s="3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24B3-5A2F-4945-96DF-C727719D5DC4}">
  <dimension ref="A1:Z12"/>
  <sheetViews>
    <sheetView workbookViewId="0">
      <selection activeCell="Z1" sqref="Z1:Z12"/>
    </sheetView>
  </sheetViews>
  <sheetFormatPr baseColWidth="10" defaultRowHeight="15" x14ac:dyDescent="0.25"/>
  <cols>
    <col min="1" max="1" width="5.42578125" style="24" bestFit="1" customWidth="1"/>
    <col min="2" max="2" width="2.5703125" style="24" bestFit="1" customWidth="1"/>
    <col min="3" max="3" width="11.42578125" style="24"/>
    <col min="4" max="4" width="2.5703125" style="24" bestFit="1" customWidth="1"/>
    <col min="5" max="5" width="11.42578125" style="24"/>
    <col min="6" max="6" width="2.5703125" style="24" bestFit="1" customWidth="1"/>
    <col min="7" max="7" width="11.42578125" style="24"/>
    <col min="8" max="8" width="2.5703125" style="24" bestFit="1" customWidth="1"/>
    <col min="9" max="9" width="11.42578125" style="24"/>
    <col min="10" max="10" width="2.5703125" style="24" bestFit="1" customWidth="1"/>
    <col min="11" max="11" width="11.42578125" style="24"/>
    <col min="12" max="12" width="2.5703125" style="24" bestFit="1" customWidth="1"/>
    <col min="13" max="13" width="11.42578125" style="24"/>
    <col min="14" max="14" width="2.5703125" style="24" bestFit="1" customWidth="1"/>
    <col min="15" max="15" width="11.42578125" style="24"/>
    <col min="16" max="16" width="2.5703125" style="24" bestFit="1" customWidth="1"/>
    <col min="17" max="17" width="11.42578125" style="24"/>
    <col min="18" max="18" width="2.5703125" style="24" bestFit="1" customWidth="1"/>
    <col min="19" max="19" width="11.42578125" style="24"/>
    <col min="20" max="20" width="2.5703125" style="24" bestFit="1" customWidth="1"/>
    <col min="21" max="21" width="11.42578125" style="24"/>
    <col min="22" max="22" width="2.5703125" style="24" bestFit="1" customWidth="1"/>
    <col min="23" max="23" width="11.42578125" style="24"/>
    <col min="24" max="24" width="2.5703125" style="24" bestFit="1" customWidth="1"/>
    <col min="25" max="16384" width="11.42578125" style="24"/>
  </cols>
  <sheetData>
    <row r="1" spans="1:26" x14ac:dyDescent="0.25">
      <c r="A1" s="35" t="s">
        <v>150</v>
      </c>
      <c r="B1" s="5" t="s">
        <v>63</v>
      </c>
      <c r="C1" s="35" t="s">
        <v>151</v>
      </c>
      <c r="D1" s="5" t="s">
        <v>63</v>
      </c>
      <c r="E1" s="35" t="s">
        <v>136</v>
      </c>
      <c r="F1" s="5" t="s">
        <v>63</v>
      </c>
      <c r="G1" s="35" t="s">
        <v>137</v>
      </c>
      <c r="H1" s="5" t="s">
        <v>63</v>
      </c>
      <c r="I1" s="35" t="s">
        <v>152</v>
      </c>
      <c r="J1" s="5" t="s">
        <v>63</v>
      </c>
      <c r="K1" s="35" t="s">
        <v>139</v>
      </c>
      <c r="L1" s="5" t="s">
        <v>63</v>
      </c>
      <c r="M1" s="35" t="s">
        <v>140</v>
      </c>
      <c r="N1" s="5" t="s">
        <v>63</v>
      </c>
      <c r="O1" s="35" t="s">
        <v>141</v>
      </c>
      <c r="P1" s="5" t="s">
        <v>63</v>
      </c>
      <c r="Q1" s="35" t="s">
        <v>153</v>
      </c>
      <c r="R1" s="5" t="s">
        <v>63</v>
      </c>
      <c r="S1" s="35" t="s">
        <v>143</v>
      </c>
      <c r="T1" s="5" t="s">
        <v>63</v>
      </c>
      <c r="U1" s="35" t="s">
        <v>144</v>
      </c>
      <c r="V1" s="5" t="s">
        <v>63</v>
      </c>
      <c r="W1" s="35" t="s">
        <v>145</v>
      </c>
      <c r="X1" s="5" t="s">
        <v>63</v>
      </c>
      <c r="Y1" s="35" t="s">
        <v>154</v>
      </c>
      <c r="Z1" s="24" t="s">
        <v>64</v>
      </c>
    </row>
    <row r="2" spans="1:26" x14ac:dyDescent="0.25">
      <c r="A2" s="30">
        <v>2010</v>
      </c>
      <c r="B2" s="24" t="s">
        <v>63</v>
      </c>
      <c r="C2" s="32">
        <v>2930</v>
      </c>
      <c r="D2" s="24" t="s">
        <v>63</v>
      </c>
      <c r="E2" s="32">
        <v>2879</v>
      </c>
      <c r="F2" s="24" t="s">
        <v>63</v>
      </c>
      <c r="G2" s="32">
        <v>2931</v>
      </c>
      <c r="H2" s="24" t="s">
        <v>63</v>
      </c>
      <c r="I2" s="32">
        <v>2830</v>
      </c>
      <c r="J2" s="24" t="s">
        <v>63</v>
      </c>
      <c r="K2" s="32">
        <v>2722</v>
      </c>
      <c r="L2" s="24" t="s">
        <v>63</v>
      </c>
      <c r="M2" s="32">
        <v>2783</v>
      </c>
      <c r="N2" s="24" t="s">
        <v>63</v>
      </c>
      <c r="O2" s="32">
        <v>2772</v>
      </c>
      <c r="P2" s="24" t="s">
        <v>63</v>
      </c>
      <c r="Q2" s="32">
        <v>2731</v>
      </c>
      <c r="R2" s="24" t="s">
        <v>63</v>
      </c>
      <c r="S2" s="32">
        <v>2827</v>
      </c>
      <c r="T2" s="24" t="s">
        <v>63</v>
      </c>
      <c r="U2" s="32">
        <v>2801</v>
      </c>
      <c r="V2" s="24" t="s">
        <v>63</v>
      </c>
      <c r="W2" s="32">
        <v>2941</v>
      </c>
      <c r="X2" s="24" t="s">
        <v>63</v>
      </c>
      <c r="Y2" s="32">
        <v>2952</v>
      </c>
      <c r="Z2" s="24" t="s">
        <v>65</v>
      </c>
    </row>
    <row r="3" spans="1:26" x14ac:dyDescent="0.25">
      <c r="A3" s="30">
        <v>2011</v>
      </c>
      <c r="B3" s="24" t="s">
        <v>63</v>
      </c>
      <c r="C3" s="32">
        <v>2796</v>
      </c>
      <c r="D3" s="24" t="s">
        <v>63</v>
      </c>
      <c r="E3" s="32">
        <v>2650</v>
      </c>
      <c r="F3" s="24" t="s">
        <v>63</v>
      </c>
      <c r="G3" s="32">
        <v>2629</v>
      </c>
      <c r="H3" s="24" t="s">
        <v>63</v>
      </c>
      <c r="I3" s="32">
        <v>2698</v>
      </c>
      <c r="J3" s="24" t="s">
        <v>63</v>
      </c>
      <c r="K3" s="32">
        <v>2631</v>
      </c>
      <c r="L3" s="24" t="s">
        <v>63</v>
      </c>
      <c r="M3" s="32">
        <v>2614</v>
      </c>
      <c r="N3" s="24" t="s">
        <v>63</v>
      </c>
      <c r="O3" s="32">
        <v>2558</v>
      </c>
      <c r="P3" s="24" t="s">
        <v>63</v>
      </c>
      <c r="Q3" s="32">
        <v>2573</v>
      </c>
      <c r="R3" s="24" t="s">
        <v>63</v>
      </c>
      <c r="S3" s="32">
        <v>2595</v>
      </c>
      <c r="T3" s="24" t="s">
        <v>63</v>
      </c>
      <c r="U3" s="32">
        <v>2625</v>
      </c>
      <c r="V3" s="24" t="s">
        <v>63</v>
      </c>
      <c r="W3" s="32">
        <v>2600</v>
      </c>
      <c r="X3" s="24" t="s">
        <v>63</v>
      </c>
      <c r="Y3" s="32">
        <v>2580</v>
      </c>
      <c r="Z3" s="24" t="s">
        <v>65</v>
      </c>
    </row>
    <row r="4" spans="1:26" x14ac:dyDescent="0.25">
      <c r="A4" s="30">
        <v>2012</v>
      </c>
      <c r="B4" s="24" t="s">
        <v>63</v>
      </c>
      <c r="C4" s="32">
        <v>2566</v>
      </c>
      <c r="D4" s="24" t="s">
        <v>63</v>
      </c>
      <c r="E4" s="32">
        <v>2639</v>
      </c>
      <c r="F4" s="24" t="s">
        <v>63</v>
      </c>
      <c r="G4" s="32">
        <v>2551</v>
      </c>
      <c r="H4" s="24" t="s">
        <v>63</v>
      </c>
      <c r="I4" s="32">
        <v>2499</v>
      </c>
      <c r="J4" s="24" t="s">
        <v>63</v>
      </c>
      <c r="K4" s="32">
        <v>2665</v>
      </c>
      <c r="L4" s="24" t="s">
        <v>63</v>
      </c>
      <c r="M4" s="32">
        <v>2680</v>
      </c>
      <c r="N4" s="24" t="s">
        <v>63</v>
      </c>
      <c r="O4" s="32">
        <v>2490</v>
      </c>
      <c r="P4" s="24" t="s">
        <v>63</v>
      </c>
      <c r="Q4" s="32">
        <v>2456</v>
      </c>
      <c r="R4" s="24" t="s">
        <v>63</v>
      </c>
      <c r="S4" s="32">
        <v>2385</v>
      </c>
      <c r="T4" s="24" t="s">
        <v>63</v>
      </c>
      <c r="U4" s="32">
        <v>2449</v>
      </c>
      <c r="V4" s="24" t="s">
        <v>63</v>
      </c>
      <c r="W4" s="32">
        <v>2421</v>
      </c>
      <c r="X4" s="24" t="s">
        <v>63</v>
      </c>
      <c r="Y4" s="32">
        <v>2357</v>
      </c>
      <c r="Z4" s="24" t="s">
        <v>65</v>
      </c>
    </row>
    <row r="5" spans="1:26" x14ac:dyDescent="0.25">
      <c r="A5" s="30">
        <v>2013</v>
      </c>
      <c r="B5" s="24" t="s">
        <v>63</v>
      </c>
      <c r="C5" s="32">
        <v>2380</v>
      </c>
      <c r="D5" s="24" t="s">
        <v>63</v>
      </c>
      <c r="E5" s="32">
        <v>2400</v>
      </c>
      <c r="F5" s="24" t="s">
        <v>63</v>
      </c>
      <c r="G5" s="32">
        <v>2257</v>
      </c>
      <c r="H5" s="24" t="s">
        <v>63</v>
      </c>
      <c r="I5" s="32">
        <v>2204</v>
      </c>
      <c r="J5" s="24" t="s">
        <v>63</v>
      </c>
      <c r="K5" s="32">
        <v>2248</v>
      </c>
      <c r="L5" s="24" t="s">
        <v>63</v>
      </c>
      <c r="M5" s="32">
        <v>2247</v>
      </c>
      <c r="N5" s="24" t="s">
        <v>63</v>
      </c>
      <c r="O5" s="32">
        <v>2345</v>
      </c>
      <c r="P5" s="24" t="s">
        <v>63</v>
      </c>
      <c r="Q5" s="32">
        <v>2303</v>
      </c>
      <c r="R5" s="24" t="s">
        <v>63</v>
      </c>
      <c r="S5" s="32">
        <v>2190</v>
      </c>
      <c r="T5" s="24" t="s">
        <v>63</v>
      </c>
      <c r="U5" s="32">
        <v>2254</v>
      </c>
      <c r="V5" s="24" t="s">
        <v>63</v>
      </c>
      <c r="W5" s="32">
        <v>2180</v>
      </c>
      <c r="X5" s="24" t="s">
        <v>63</v>
      </c>
      <c r="Y5" s="32">
        <v>2072</v>
      </c>
      <c r="Z5" s="24" t="s">
        <v>65</v>
      </c>
    </row>
    <row r="6" spans="1:26" x14ac:dyDescent="0.25">
      <c r="A6" s="30">
        <v>2014</v>
      </c>
      <c r="B6" s="24" t="s">
        <v>63</v>
      </c>
      <c r="C6" s="32">
        <v>2072</v>
      </c>
      <c r="D6" s="24" t="s">
        <v>63</v>
      </c>
      <c r="E6" s="32">
        <v>2059</v>
      </c>
      <c r="F6" s="24" t="s">
        <v>63</v>
      </c>
      <c r="G6" s="32">
        <v>1981</v>
      </c>
      <c r="H6" s="24" t="s">
        <v>63</v>
      </c>
      <c r="I6" s="32">
        <v>1816</v>
      </c>
      <c r="J6" s="24" t="s">
        <v>63</v>
      </c>
      <c r="K6" s="32">
        <v>1939</v>
      </c>
      <c r="L6" s="24" t="s">
        <v>63</v>
      </c>
      <c r="M6" s="32">
        <v>1971</v>
      </c>
      <c r="N6" s="24" t="s">
        <v>63</v>
      </c>
      <c r="O6" s="32">
        <v>1963</v>
      </c>
      <c r="P6" s="24" t="s">
        <v>63</v>
      </c>
      <c r="Q6" s="32">
        <v>1896</v>
      </c>
      <c r="R6" s="24" t="s">
        <v>63</v>
      </c>
      <c r="S6" s="32">
        <v>1732</v>
      </c>
      <c r="T6" s="24" t="s">
        <v>63</v>
      </c>
      <c r="U6" s="32">
        <v>1760</v>
      </c>
      <c r="V6" s="24" t="s">
        <v>63</v>
      </c>
      <c r="W6" s="32">
        <v>1703</v>
      </c>
      <c r="X6" s="24" t="s">
        <v>63</v>
      </c>
      <c r="Y6" s="32">
        <v>1641</v>
      </c>
      <c r="Z6" s="24" t="s">
        <v>65</v>
      </c>
    </row>
    <row r="7" spans="1:26" x14ac:dyDescent="0.25">
      <c r="A7" s="30">
        <v>2015</v>
      </c>
      <c r="B7" s="24" t="s">
        <v>63</v>
      </c>
      <c r="C7" s="32">
        <v>1745</v>
      </c>
      <c r="D7" s="24" t="s">
        <v>63</v>
      </c>
      <c r="E7" s="32">
        <v>1758</v>
      </c>
      <c r="F7" s="24" t="s">
        <v>63</v>
      </c>
      <c r="G7" s="32">
        <v>1761</v>
      </c>
      <c r="H7" s="24" t="s">
        <v>63</v>
      </c>
      <c r="I7" s="32">
        <v>1790</v>
      </c>
      <c r="J7" s="24" t="s">
        <v>63</v>
      </c>
      <c r="K7" s="32">
        <v>1779</v>
      </c>
      <c r="L7" s="24" t="s">
        <v>63</v>
      </c>
      <c r="M7" s="32">
        <v>1767</v>
      </c>
      <c r="N7" s="24" t="s">
        <v>63</v>
      </c>
      <c r="O7" s="32">
        <v>1800</v>
      </c>
      <c r="P7" s="24" t="s">
        <v>63</v>
      </c>
      <c r="Q7" s="32">
        <v>1732</v>
      </c>
      <c r="R7" s="24" t="s">
        <v>63</v>
      </c>
      <c r="S7" s="32">
        <v>1622</v>
      </c>
      <c r="T7" s="24" t="s">
        <v>63</v>
      </c>
      <c r="U7" s="32">
        <v>1661</v>
      </c>
      <c r="V7" s="24" t="s">
        <v>63</v>
      </c>
      <c r="W7" s="32">
        <v>1674</v>
      </c>
      <c r="X7" s="24" t="s">
        <v>63</v>
      </c>
      <c r="Y7" s="32">
        <v>1628</v>
      </c>
      <c r="Z7" s="24" t="s">
        <v>65</v>
      </c>
    </row>
    <row r="8" spans="1:26" x14ac:dyDescent="0.25">
      <c r="A8" s="30">
        <v>2016</v>
      </c>
      <c r="B8" s="24" t="s">
        <v>63</v>
      </c>
      <c r="C8" s="32">
        <v>1533</v>
      </c>
      <c r="D8" s="24" t="s">
        <v>63</v>
      </c>
      <c r="E8" s="32">
        <v>1446</v>
      </c>
      <c r="F8" s="24" t="s">
        <v>63</v>
      </c>
      <c r="G8" s="32">
        <v>1472</v>
      </c>
      <c r="H8" s="24" t="s">
        <v>63</v>
      </c>
      <c r="I8" s="32">
        <v>1634</v>
      </c>
      <c r="J8" s="24" t="s">
        <v>63</v>
      </c>
      <c r="K8" s="32">
        <v>1495</v>
      </c>
      <c r="L8" s="24" t="s">
        <v>63</v>
      </c>
      <c r="M8" s="32">
        <v>1583</v>
      </c>
      <c r="N8" s="24" t="s">
        <v>63</v>
      </c>
      <c r="O8" s="32">
        <v>1460</v>
      </c>
      <c r="P8" s="24" t="s">
        <v>63</v>
      </c>
      <c r="Q8" s="32">
        <v>1522</v>
      </c>
      <c r="R8" s="24" t="s">
        <v>63</v>
      </c>
      <c r="S8" s="32">
        <v>1739</v>
      </c>
      <c r="T8" s="24" t="s">
        <v>63</v>
      </c>
      <c r="U8" s="32">
        <v>1552</v>
      </c>
      <c r="V8" s="24" t="s">
        <v>63</v>
      </c>
      <c r="W8" s="32">
        <v>1551</v>
      </c>
      <c r="X8" s="24" t="s">
        <v>63</v>
      </c>
      <c r="Y8" s="32">
        <v>1592</v>
      </c>
      <c r="Z8" s="24" t="s">
        <v>65</v>
      </c>
    </row>
    <row r="9" spans="1:26" x14ac:dyDescent="0.25">
      <c r="A9" s="30">
        <v>2017</v>
      </c>
      <c r="B9" s="24" t="s">
        <v>63</v>
      </c>
      <c r="C9" s="32">
        <v>1564</v>
      </c>
      <c r="D9" s="24" t="s">
        <v>63</v>
      </c>
      <c r="E9" s="32">
        <v>1511</v>
      </c>
      <c r="F9" s="24" t="s">
        <v>63</v>
      </c>
      <c r="G9" s="32">
        <v>1367</v>
      </c>
      <c r="H9" s="24" t="s">
        <v>63</v>
      </c>
      <c r="I9" s="32">
        <v>1398</v>
      </c>
      <c r="J9" s="24" t="s">
        <v>63</v>
      </c>
      <c r="K9" s="32">
        <v>1403</v>
      </c>
      <c r="L9" s="24" t="s">
        <v>63</v>
      </c>
      <c r="M9" s="32">
        <v>1327</v>
      </c>
      <c r="N9" s="24" t="s">
        <v>63</v>
      </c>
      <c r="O9" s="32">
        <v>1415</v>
      </c>
      <c r="P9" s="24" t="s">
        <v>63</v>
      </c>
      <c r="Q9" s="32">
        <v>1409</v>
      </c>
      <c r="R9" s="24" t="s">
        <v>63</v>
      </c>
      <c r="S9" s="32">
        <v>1415</v>
      </c>
      <c r="T9" s="24" t="s">
        <v>63</v>
      </c>
      <c r="U9" s="32">
        <v>1331</v>
      </c>
      <c r="V9" s="24" t="s">
        <v>63</v>
      </c>
      <c r="W9" s="32">
        <v>1310</v>
      </c>
      <c r="X9" s="24" t="s">
        <v>63</v>
      </c>
      <c r="Y9" s="32">
        <v>1364</v>
      </c>
      <c r="Z9" s="24" t="s">
        <v>65</v>
      </c>
    </row>
    <row r="10" spans="1:26" x14ac:dyDescent="0.25">
      <c r="A10" s="30">
        <v>2018</v>
      </c>
      <c r="B10" s="24" t="s">
        <v>63</v>
      </c>
      <c r="C10" s="32">
        <v>1380</v>
      </c>
      <c r="D10" s="24" t="s">
        <v>63</v>
      </c>
      <c r="E10" s="32">
        <v>1375</v>
      </c>
      <c r="F10" s="24" t="s">
        <v>63</v>
      </c>
      <c r="G10" s="32">
        <v>1401</v>
      </c>
      <c r="H10" s="24" t="s">
        <v>63</v>
      </c>
      <c r="I10" s="32">
        <v>1363</v>
      </c>
      <c r="J10" s="24" t="s">
        <v>63</v>
      </c>
      <c r="K10" s="32">
        <v>1380</v>
      </c>
      <c r="L10" s="24" t="s">
        <v>63</v>
      </c>
      <c r="M10" s="32">
        <v>1291</v>
      </c>
      <c r="N10" s="24" t="s">
        <v>63</v>
      </c>
      <c r="O10" s="32">
        <v>1264</v>
      </c>
      <c r="P10" s="24" t="s">
        <v>63</v>
      </c>
      <c r="Q10" s="32">
        <v>1318</v>
      </c>
      <c r="R10" s="24" t="s">
        <v>63</v>
      </c>
      <c r="S10" s="32">
        <v>1299</v>
      </c>
      <c r="T10" s="24" t="s">
        <v>63</v>
      </c>
      <c r="U10" s="32">
        <v>1249</v>
      </c>
      <c r="V10" s="24" t="s">
        <v>63</v>
      </c>
      <c r="W10" s="32">
        <v>1297</v>
      </c>
      <c r="X10" s="24" t="s">
        <v>63</v>
      </c>
      <c r="Y10" s="32">
        <v>1268</v>
      </c>
      <c r="Z10" s="24" t="s">
        <v>65</v>
      </c>
    </row>
    <row r="11" spans="1:26" x14ac:dyDescent="0.25">
      <c r="A11" s="30">
        <v>2019</v>
      </c>
      <c r="B11" s="24" t="s">
        <v>63</v>
      </c>
      <c r="C11" s="32">
        <v>1400</v>
      </c>
      <c r="D11" s="24" t="s">
        <v>63</v>
      </c>
      <c r="E11" s="32">
        <v>1248</v>
      </c>
      <c r="F11" s="24" t="s">
        <v>63</v>
      </c>
      <c r="G11" s="32">
        <v>1357</v>
      </c>
      <c r="H11" s="24" t="s">
        <v>63</v>
      </c>
      <c r="I11" s="32">
        <v>1198</v>
      </c>
      <c r="J11" s="24" t="s">
        <v>63</v>
      </c>
      <c r="K11" s="32">
        <v>1197</v>
      </c>
      <c r="L11" s="24" t="s">
        <v>63</v>
      </c>
      <c r="M11" s="32">
        <v>1252</v>
      </c>
      <c r="N11" s="24" t="s">
        <v>63</v>
      </c>
      <c r="O11" s="32">
        <v>1305</v>
      </c>
      <c r="P11" s="24" t="s">
        <v>63</v>
      </c>
      <c r="Q11" s="32">
        <v>1213</v>
      </c>
      <c r="R11" s="24" t="s">
        <v>63</v>
      </c>
      <c r="S11" s="32">
        <v>1137</v>
      </c>
      <c r="T11" s="24" t="s">
        <v>63</v>
      </c>
      <c r="U11" s="32">
        <v>1203</v>
      </c>
      <c r="V11" s="24" t="s">
        <v>63</v>
      </c>
      <c r="W11" s="32">
        <v>1236</v>
      </c>
      <c r="X11" s="24" t="s">
        <v>63</v>
      </c>
      <c r="Y11" s="32">
        <v>1231</v>
      </c>
      <c r="Z11" s="24" t="s">
        <v>65</v>
      </c>
    </row>
    <row r="12" spans="1:26" x14ac:dyDescent="0.25">
      <c r="A12" s="30">
        <v>2020</v>
      </c>
      <c r="B12" s="24" t="s">
        <v>63</v>
      </c>
      <c r="C12" s="32">
        <v>1275</v>
      </c>
      <c r="D12" s="24" t="s">
        <v>63</v>
      </c>
      <c r="E12" s="32">
        <v>1322</v>
      </c>
      <c r="F12" s="24" t="s">
        <v>63</v>
      </c>
      <c r="G12" s="32">
        <v>1771</v>
      </c>
      <c r="H12" s="24" t="s">
        <v>63</v>
      </c>
      <c r="I12" s="32">
        <v>5263</v>
      </c>
      <c r="J12" s="24" t="s">
        <v>63</v>
      </c>
      <c r="K12" s="33"/>
      <c r="L12" s="24" t="s">
        <v>63</v>
      </c>
      <c r="M12" s="33"/>
      <c r="N12" s="24" t="s">
        <v>63</v>
      </c>
      <c r="O12" s="33"/>
      <c r="P12" s="24" t="s">
        <v>63</v>
      </c>
      <c r="Q12" s="33"/>
      <c r="R12" s="24" t="s">
        <v>63</v>
      </c>
      <c r="S12" s="33"/>
      <c r="T12" s="24" t="s">
        <v>63</v>
      </c>
      <c r="U12" s="33"/>
      <c r="V12" s="24" t="s">
        <v>63</v>
      </c>
      <c r="W12" s="33"/>
      <c r="X12" s="24" t="s">
        <v>63</v>
      </c>
      <c r="Y12" s="33"/>
      <c r="Z12" s="2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ABD7-C20E-499F-89F9-506CA7D12153}">
  <dimension ref="A1:E16"/>
  <sheetViews>
    <sheetView workbookViewId="0">
      <selection activeCell="K19" sqref="K19"/>
    </sheetView>
  </sheetViews>
  <sheetFormatPr baseColWidth="10" defaultRowHeight="15" x14ac:dyDescent="0.25"/>
  <sheetData>
    <row r="1" spans="1:5" x14ac:dyDescent="0.25">
      <c r="A1" t="s">
        <v>201</v>
      </c>
      <c r="B1" t="s">
        <v>523</v>
      </c>
      <c r="C1" t="s">
        <v>521</v>
      </c>
      <c r="D1" t="s">
        <v>518</v>
      </c>
      <c r="E1" t="s">
        <v>525</v>
      </c>
    </row>
    <row r="2" spans="1:5" x14ac:dyDescent="0.25">
      <c r="A2" t="s">
        <v>195</v>
      </c>
      <c r="B2">
        <v>14643</v>
      </c>
      <c r="C2">
        <v>24</v>
      </c>
      <c r="D2">
        <v>3514.32</v>
      </c>
      <c r="E2">
        <v>39.299999999999997</v>
      </c>
    </row>
    <row r="3" spans="1:5" x14ac:dyDescent="0.25">
      <c r="A3" t="s">
        <v>196</v>
      </c>
      <c r="B3">
        <v>7617</v>
      </c>
      <c r="C3">
        <v>19.899999999999999</v>
      </c>
      <c r="D3">
        <v>1515.7829999999999</v>
      </c>
      <c r="E3">
        <v>23</v>
      </c>
    </row>
    <row r="4" spans="1:5" x14ac:dyDescent="0.25">
      <c r="A4" t="s">
        <v>189</v>
      </c>
      <c r="B4">
        <v>19742</v>
      </c>
      <c r="C4">
        <v>18.100000000000001</v>
      </c>
      <c r="D4">
        <v>3573.3020000000001</v>
      </c>
      <c r="E4">
        <v>17.100000000000001</v>
      </c>
    </row>
    <row r="5" spans="1:5" x14ac:dyDescent="0.25">
      <c r="A5" t="s">
        <v>185</v>
      </c>
      <c r="B5">
        <v>11373</v>
      </c>
      <c r="C5">
        <v>30.4</v>
      </c>
      <c r="D5">
        <v>3457.3920000000003</v>
      </c>
      <c r="E5">
        <v>16.600000000000001</v>
      </c>
    </row>
    <row r="6" spans="1:5" x14ac:dyDescent="0.25">
      <c r="A6" t="s">
        <v>524</v>
      </c>
      <c r="B6">
        <v>2425</v>
      </c>
      <c r="C6">
        <v>27.5</v>
      </c>
      <c r="D6">
        <v>666.875</v>
      </c>
      <c r="E6">
        <v>15.6</v>
      </c>
    </row>
    <row r="7" spans="1:5" x14ac:dyDescent="0.25">
      <c r="A7" t="s">
        <v>187</v>
      </c>
      <c r="B7">
        <v>9970</v>
      </c>
      <c r="C7">
        <v>14.8</v>
      </c>
      <c r="D7">
        <v>1475.56</v>
      </c>
      <c r="E7">
        <v>15.1</v>
      </c>
    </row>
    <row r="8" spans="1:5" x14ac:dyDescent="0.25">
      <c r="A8" t="s">
        <v>190</v>
      </c>
      <c r="B8">
        <v>8991</v>
      </c>
      <c r="C8">
        <v>18.8</v>
      </c>
      <c r="D8">
        <v>1690.3080000000002</v>
      </c>
      <c r="E8">
        <v>13.5</v>
      </c>
    </row>
    <row r="9" spans="1:5" x14ac:dyDescent="0.25">
      <c r="A9" t="s">
        <v>186</v>
      </c>
      <c r="B9">
        <v>15741</v>
      </c>
      <c r="C9">
        <v>16.8</v>
      </c>
      <c r="D9">
        <v>2644.4879999999998</v>
      </c>
      <c r="E9">
        <v>13.2</v>
      </c>
    </row>
    <row r="10" spans="1:5" x14ac:dyDescent="0.25">
      <c r="A10" t="s">
        <v>191</v>
      </c>
      <c r="B10">
        <v>2766</v>
      </c>
      <c r="C10">
        <v>12.5</v>
      </c>
      <c r="D10">
        <v>345.75</v>
      </c>
      <c r="E10">
        <v>11</v>
      </c>
    </row>
    <row r="11" spans="1:5" x14ac:dyDescent="0.25">
      <c r="A11" t="s">
        <v>194</v>
      </c>
      <c r="B11">
        <v>35894</v>
      </c>
      <c r="C11">
        <v>13.5</v>
      </c>
      <c r="D11">
        <v>4845.6899999999996</v>
      </c>
      <c r="E11">
        <v>10.9</v>
      </c>
    </row>
    <row r="12" spans="1:5" x14ac:dyDescent="0.25">
      <c r="A12" t="s">
        <v>184</v>
      </c>
      <c r="B12">
        <v>750</v>
      </c>
      <c r="C12">
        <v>20.100000000000001</v>
      </c>
      <c r="D12">
        <v>150.75000000000003</v>
      </c>
      <c r="E12">
        <v>10.199999999999999</v>
      </c>
    </row>
    <row r="13" spans="1:5" x14ac:dyDescent="0.25">
      <c r="A13" t="s">
        <v>188</v>
      </c>
      <c r="B13">
        <v>5771</v>
      </c>
      <c r="C13">
        <v>20.2</v>
      </c>
      <c r="D13">
        <v>1165.742</v>
      </c>
      <c r="E13">
        <v>10.199999999999999</v>
      </c>
    </row>
    <row r="14" spans="1:5" x14ac:dyDescent="0.25">
      <c r="A14" t="s">
        <v>193</v>
      </c>
      <c r="B14">
        <v>19606</v>
      </c>
      <c r="C14">
        <v>16</v>
      </c>
      <c r="D14">
        <v>3136.96</v>
      </c>
      <c r="E14">
        <v>9.8000000000000007</v>
      </c>
    </row>
    <row r="15" spans="1:5" x14ac:dyDescent="0.25">
      <c r="A15" t="s">
        <v>198</v>
      </c>
      <c r="B15">
        <v>7225</v>
      </c>
      <c r="C15">
        <v>12.5</v>
      </c>
      <c r="D15">
        <v>903.125</v>
      </c>
      <c r="E15">
        <v>9.4</v>
      </c>
    </row>
    <row r="16" spans="1:5" x14ac:dyDescent="0.25">
      <c r="A16" t="s">
        <v>192</v>
      </c>
      <c r="B16">
        <v>10765</v>
      </c>
      <c r="C16">
        <v>12.9</v>
      </c>
      <c r="D16">
        <v>1388.6849999999999</v>
      </c>
      <c r="E16">
        <v>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C0D3-F147-4271-A569-CB63AFBF89A2}">
  <dimension ref="A1:J17"/>
  <sheetViews>
    <sheetView workbookViewId="0">
      <selection activeCell="J1" sqref="J1:J17"/>
    </sheetView>
  </sheetViews>
  <sheetFormatPr baseColWidth="10" defaultRowHeight="15" x14ac:dyDescent="0.25"/>
  <cols>
    <col min="1" max="1" width="44.140625" style="24" bestFit="1" customWidth="1"/>
    <col min="2" max="2" width="2.42578125" style="24" bestFit="1" customWidth="1"/>
    <col min="3" max="3" width="17.7109375" style="24" bestFit="1" customWidth="1"/>
    <col min="4" max="4" width="2.42578125" style="24" bestFit="1" customWidth="1"/>
    <col min="5" max="5" width="22" style="24" bestFit="1" customWidth="1"/>
    <col min="6" max="6" width="2.42578125" style="24" bestFit="1" customWidth="1"/>
    <col min="7" max="7" width="17.5703125" style="24" bestFit="1" customWidth="1"/>
    <col min="8" max="8" width="2.42578125" style="24" bestFit="1" customWidth="1"/>
    <col min="9" max="9" width="23.5703125" style="24" bestFit="1" customWidth="1"/>
    <col min="10" max="16384" width="11.42578125" style="24"/>
  </cols>
  <sheetData>
    <row r="1" spans="1:10" x14ac:dyDescent="0.25">
      <c r="B1" s="24" t="s">
        <v>63</v>
      </c>
      <c r="C1" s="24" t="s">
        <v>517</v>
      </c>
      <c r="D1" s="24" t="s">
        <v>63</v>
      </c>
      <c r="E1" s="24" t="s">
        <v>526</v>
      </c>
      <c r="F1" s="24" t="s">
        <v>63</v>
      </c>
      <c r="G1" s="24" t="s">
        <v>517</v>
      </c>
      <c r="H1" s="24" t="s">
        <v>63</v>
      </c>
      <c r="I1" s="24" t="s">
        <v>529</v>
      </c>
      <c r="J1" s="24" t="s">
        <v>65</v>
      </c>
    </row>
    <row r="2" spans="1:10" x14ac:dyDescent="0.25">
      <c r="A2" s="24" t="s">
        <v>201</v>
      </c>
      <c r="B2" s="24" t="s">
        <v>63</v>
      </c>
      <c r="C2" s="24" t="s">
        <v>527</v>
      </c>
      <c r="D2" s="24" t="s">
        <v>63</v>
      </c>
      <c r="E2" s="24" t="s">
        <v>528</v>
      </c>
      <c r="F2" s="24" t="s">
        <v>63</v>
      </c>
      <c r="G2" s="24" t="s">
        <v>528</v>
      </c>
      <c r="H2" s="24" t="s">
        <v>63</v>
      </c>
      <c r="I2" s="24" t="s">
        <v>530</v>
      </c>
      <c r="J2" s="24" t="s">
        <v>64</v>
      </c>
    </row>
    <row r="3" spans="1:10" x14ac:dyDescent="0.25">
      <c r="A3" s="24" t="s">
        <v>195</v>
      </c>
      <c r="B3" s="24" t="s">
        <v>63</v>
      </c>
      <c r="C3" s="1">
        <v>14643</v>
      </c>
      <c r="D3" s="24" t="s">
        <v>63</v>
      </c>
      <c r="E3" s="8">
        <v>24</v>
      </c>
      <c r="F3" s="24" t="s">
        <v>63</v>
      </c>
      <c r="G3" s="1">
        <v>3514.32</v>
      </c>
      <c r="H3" s="24" t="s">
        <v>63</v>
      </c>
      <c r="I3" s="8">
        <v>39.299999999999997</v>
      </c>
      <c r="J3" s="24" t="s">
        <v>65</v>
      </c>
    </row>
    <row r="4" spans="1:10" x14ac:dyDescent="0.25">
      <c r="A4" s="24" t="s">
        <v>196</v>
      </c>
      <c r="B4" s="24" t="s">
        <v>63</v>
      </c>
      <c r="C4" s="1">
        <v>7617</v>
      </c>
      <c r="D4" s="24" t="s">
        <v>63</v>
      </c>
      <c r="E4" s="8">
        <v>19.899999999999999</v>
      </c>
      <c r="F4" s="24" t="s">
        <v>63</v>
      </c>
      <c r="G4" s="1">
        <v>1515.7829999999999</v>
      </c>
      <c r="H4" s="24" t="s">
        <v>63</v>
      </c>
      <c r="I4" s="8">
        <v>23</v>
      </c>
      <c r="J4" s="24" t="s">
        <v>65</v>
      </c>
    </row>
    <row r="5" spans="1:10" x14ac:dyDescent="0.25">
      <c r="A5" s="24" t="s">
        <v>189</v>
      </c>
      <c r="B5" s="24" t="s">
        <v>63</v>
      </c>
      <c r="C5" s="1">
        <v>19742</v>
      </c>
      <c r="D5" s="24" t="s">
        <v>63</v>
      </c>
      <c r="E5" s="8">
        <v>18.100000000000001</v>
      </c>
      <c r="F5" s="24" t="s">
        <v>63</v>
      </c>
      <c r="G5" s="1">
        <v>3573.3020000000001</v>
      </c>
      <c r="H5" s="24" t="s">
        <v>63</v>
      </c>
      <c r="I5" s="8">
        <v>17.100000000000001</v>
      </c>
      <c r="J5" s="24" t="s">
        <v>65</v>
      </c>
    </row>
    <row r="6" spans="1:10" x14ac:dyDescent="0.25">
      <c r="A6" s="24" t="s">
        <v>185</v>
      </c>
      <c r="B6" s="24" t="s">
        <v>63</v>
      </c>
      <c r="C6" s="1">
        <v>11373</v>
      </c>
      <c r="D6" s="24" t="s">
        <v>63</v>
      </c>
      <c r="E6" s="8">
        <v>30.4</v>
      </c>
      <c r="F6" s="24" t="s">
        <v>63</v>
      </c>
      <c r="G6" s="1">
        <v>3457.3920000000003</v>
      </c>
      <c r="H6" s="24" t="s">
        <v>63</v>
      </c>
      <c r="I6" s="8">
        <v>16.600000000000001</v>
      </c>
      <c r="J6" s="24" t="s">
        <v>65</v>
      </c>
    </row>
    <row r="7" spans="1:10" x14ac:dyDescent="0.25">
      <c r="A7" s="24" t="s">
        <v>524</v>
      </c>
      <c r="B7" s="24" t="s">
        <v>63</v>
      </c>
      <c r="C7" s="1">
        <v>2425</v>
      </c>
      <c r="D7" s="24" t="s">
        <v>63</v>
      </c>
      <c r="E7" s="8">
        <v>27.5</v>
      </c>
      <c r="F7" s="24" t="s">
        <v>63</v>
      </c>
      <c r="G7" s="1">
        <v>666.875</v>
      </c>
      <c r="H7" s="24" t="s">
        <v>63</v>
      </c>
      <c r="I7" s="8">
        <v>15.6</v>
      </c>
      <c r="J7" s="24" t="s">
        <v>65</v>
      </c>
    </row>
    <row r="8" spans="1:10" x14ac:dyDescent="0.25">
      <c r="A8" s="24" t="s">
        <v>187</v>
      </c>
      <c r="B8" s="24" t="s">
        <v>63</v>
      </c>
      <c r="C8" s="1">
        <v>9970</v>
      </c>
      <c r="D8" s="24" t="s">
        <v>63</v>
      </c>
      <c r="E8" s="8">
        <v>14.8</v>
      </c>
      <c r="F8" s="24" t="s">
        <v>63</v>
      </c>
      <c r="G8" s="1">
        <v>1475.56</v>
      </c>
      <c r="H8" s="24" t="s">
        <v>63</v>
      </c>
      <c r="I8" s="8">
        <v>15.1</v>
      </c>
      <c r="J8" s="24" t="s">
        <v>65</v>
      </c>
    </row>
    <row r="9" spans="1:10" x14ac:dyDescent="0.25">
      <c r="A9" s="24" t="s">
        <v>190</v>
      </c>
      <c r="B9" s="24" t="s">
        <v>63</v>
      </c>
      <c r="C9" s="1">
        <v>8991</v>
      </c>
      <c r="D9" s="24" t="s">
        <v>63</v>
      </c>
      <c r="E9" s="8">
        <v>18.8</v>
      </c>
      <c r="F9" s="24" t="s">
        <v>63</v>
      </c>
      <c r="G9" s="1">
        <v>1690.3080000000002</v>
      </c>
      <c r="H9" s="24" t="s">
        <v>63</v>
      </c>
      <c r="I9" s="8">
        <v>13.5</v>
      </c>
      <c r="J9" s="24" t="s">
        <v>65</v>
      </c>
    </row>
    <row r="10" spans="1:10" x14ac:dyDescent="0.25">
      <c r="A10" s="24" t="s">
        <v>186</v>
      </c>
      <c r="B10" s="24" t="s">
        <v>63</v>
      </c>
      <c r="C10" s="1">
        <v>15741</v>
      </c>
      <c r="D10" s="24" t="s">
        <v>63</v>
      </c>
      <c r="E10" s="8">
        <v>16.8</v>
      </c>
      <c r="F10" s="24" t="s">
        <v>63</v>
      </c>
      <c r="G10" s="1">
        <v>2644.4879999999998</v>
      </c>
      <c r="H10" s="24" t="s">
        <v>63</v>
      </c>
      <c r="I10" s="8">
        <v>13.2</v>
      </c>
      <c r="J10" s="24" t="s">
        <v>65</v>
      </c>
    </row>
    <row r="11" spans="1:10" x14ac:dyDescent="0.25">
      <c r="A11" s="24" t="s">
        <v>191</v>
      </c>
      <c r="B11" s="24" t="s">
        <v>63</v>
      </c>
      <c r="C11" s="1">
        <v>2766</v>
      </c>
      <c r="D11" s="24" t="s">
        <v>63</v>
      </c>
      <c r="E11" s="8">
        <v>12.5</v>
      </c>
      <c r="F11" s="24" t="s">
        <v>63</v>
      </c>
      <c r="G11" s="1">
        <v>345.75</v>
      </c>
      <c r="H11" s="24" t="s">
        <v>63</v>
      </c>
      <c r="I11" s="8">
        <v>11</v>
      </c>
      <c r="J11" s="24" t="s">
        <v>65</v>
      </c>
    </row>
    <row r="12" spans="1:10" x14ac:dyDescent="0.25">
      <c r="A12" s="24" t="s">
        <v>194</v>
      </c>
      <c r="B12" s="24" t="s">
        <v>63</v>
      </c>
      <c r="C12" s="1">
        <v>35894</v>
      </c>
      <c r="D12" s="24" t="s">
        <v>63</v>
      </c>
      <c r="E12" s="8">
        <v>13.5</v>
      </c>
      <c r="F12" s="24" t="s">
        <v>63</v>
      </c>
      <c r="G12" s="1">
        <v>4845.6899999999996</v>
      </c>
      <c r="H12" s="24" t="s">
        <v>63</v>
      </c>
      <c r="I12" s="8">
        <v>10.9</v>
      </c>
      <c r="J12" s="24" t="s">
        <v>65</v>
      </c>
    </row>
    <row r="13" spans="1:10" x14ac:dyDescent="0.25">
      <c r="A13" s="24" t="s">
        <v>184</v>
      </c>
      <c r="B13" s="24" t="s">
        <v>63</v>
      </c>
      <c r="C13" s="1">
        <v>750</v>
      </c>
      <c r="D13" s="24" t="s">
        <v>63</v>
      </c>
      <c r="E13" s="8">
        <v>20.100000000000001</v>
      </c>
      <c r="F13" s="24" t="s">
        <v>63</v>
      </c>
      <c r="G13" s="1">
        <v>150.75000000000003</v>
      </c>
      <c r="H13" s="24" t="s">
        <v>63</v>
      </c>
      <c r="I13" s="8">
        <v>10.199999999999999</v>
      </c>
      <c r="J13" s="24" t="s">
        <v>65</v>
      </c>
    </row>
    <row r="14" spans="1:10" x14ac:dyDescent="0.25">
      <c r="A14" s="24" t="s">
        <v>188</v>
      </c>
      <c r="B14" s="24" t="s">
        <v>63</v>
      </c>
      <c r="C14" s="1">
        <v>5771</v>
      </c>
      <c r="D14" s="24" t="s">
        <v>63</v>
      </c>
      <c r="E14" s="8">
        <v>20.2</v>
      </c>
      <c r="F14" s="24" t="s">
        <v>63</v>
      </c>
      <c r="G14" s="1">
        <v>1165.742</v>
      </c>
      <c r="H14" s="24" t="s">
        <v>63</v>
      </c>
      <c r="I14" s="8">
        <v>10.199999999999999</v>
      </c>
      <c r="J14" s="24" t="s">
        <v>65</v>
      </c>
    </row>
    <row r="15" spans="1:10" x14ac:dyDescent="0.25">
      <c r="A15" s="24" t="s">
        <v>193</v>
      </c>
      <c r="B15" s="24" t="s">
        <v>63</v>
      </c>
      <c r="C15" s="1">
        <v>19606</v>
      </c>
      <c r="D15" s="24" t="s">
        <v>63</v>
      </c>
      <c r="E15" s="8">
        <v>16</v>
      </c>
      <c r="F15" s="24" t="s">
        <v>63</v>
      </c>
      <c r="G15" s="1">
        <v>3136.96</v>
      </c>
      <c r="H15" s="24" t="s">
        <v>63</v>
      </c>
      <c r="I15" s="8">
        <v>9.8000000000000007</v>
      </c>
      <c r="J15" s="24" t="s">
        <v>65</v>
      </c>
    </row>
    <row r="16" spans="1:10" x14ac:dyDescent="0.25">
      <c r="A16" s="24" t="s">
        <v>198</v>
      </c>
      <c r="B16" s="24" t="s">
        <v>63</v>
      </c>
      <c r="C16" s="1">
        <v>7225</v>
      </c>
      <c r="D16" s="24" t="s">
        <v>63</v>
      </c>
      <c r="E16" s="8">
        <v>12.5</v>
      </c>
      <c r="F16" s="24" t="s">
        <v>63</v>
      </c>
      <c r="G16" s="1">
        <v>903.125</v>
      </c>
      <c r="H16" s="24" t="s">
        <v>63</v>
      </c>
      <c r="I16" s="8">
        <v>9.4</v>
      </c>
      <c r="J16" s="24" t="s">
        <v>65</v>
      </c>
    </row>
    <row r="17" spans="1:10" x14ac:dyDescent="0.25">
      <c r="A17" s="24" t="s">
        <v>192</v>
      </c>
      <c r="B17" s="24" t="s">
        <v>63</v>
      </c>
      <c r="C17" s="1">
        <v>10765</v>
      </c>
      <c r="D17" s="24" t="s">
        <v>63</v>
      </c>
      <c r="E17" s="8">
        <v>12.9</v>
      </c>
      <c r="F17" s="24" t="s">
        <v>63</v>
      </c>
      <c r="G17" s="1">
        <v>1388.6849999999999</v>
      </c>
      <c r="H17" s="24" t="s">
        <v>63</v>
      </c>
      <c r="I17" s="8">
        <v>5.4</v>
      </c>
      <c r="J17" s="24"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7AB4-6D0C-4009-973D-E38705C75044}">
  <dimension ref="A1:AG51"/>
  <sheetViews>
    <sheetView topLeftCell="P1" workbookViewId="0">
      <selection activeCell="AF6" sqref="AF6"/>
    </sheetView>
  </sheetViews>
  <sheetFormatPr baseColWidth="10" defaultRowHeight="15" x14ac:dyDescent="0.25"/>
  <cols>
    <col min="1" max="16384" width="11.42578125" style="57"/>
  </cols>
  <sheetData>
    <row r="1" spans="1:33" x14ac:dyDescent="0.25">
      <c r="A1" s="57" t="s">
        <v>541</v>
      </c>
      <c r="B1" s="57" t="s">
        <v>542</v>
      </c>
      <c r="C1" s="57" t="s">
        <v>543</v>
      </c>
      <c r="D1" s="57" t="s">
        <v>544</v>
      </c>
      <c r="E1" s="57" t="s">
        <v>545</v>
      </c>
      <c r="F1" s="57" t="s">
        <v>546</v>
      </c>
      <c r="G1" s="57" t="s">
        <v>547</v>
      </c>
      <c r="H1" s="57" t="s">
        <v>548</v>
      </c>
      <c r="I1" s="57" t="s">
        <v>549</v>
      </c>
      <c r="J1" s="57" t="s">
        <v>550</v>
      </c>
      <c r="K1" s="57" t="s">
        <v>551</v>
      </c>
      <c r="L1" s="57" t="s">
        <v>552</v>
      </c>
      <c r="M1" s="57" t="s">
        <v>553</v>
      </c>
      <c r="N1" s="57" t="s">
        <v>554</v>
      </c>
      <c r="O1" s="57" t="s">
        <v>555</v>
      </c>
      <c r="P1" s="57" t="s">
        <v>556</v>
      </c>
      <c r="Q1" s="57" t="s">
        <v>557</v>
      </c>
      <c r="R1" s="57" t="s">
        <v>558</v>
      </c>
      <c r="S1" s="57" t="s">
        <v>559</v>
      </c>
      <c r="T1" s="57" t="s">
        <v>560</v>
      </c>
      <c r="U1" s="57" t="s">
        <v>561</v>
      </c>
      <c r="V1" s="57" t="s">
        <v>562</v>
      </c>
      <c r="W1" s="57" t="s">
        <v>563</v>
      </c>
      <c r="X1" s="57" t="s">
        <v>564</v>
      </c>
      <c r="Z1" s="57" t="s">
        <v>541</v>
      </c>
      <c r="AA1" s="57" t="s">
        <v>542</v>
      </c>
      <c r="AB1" s="57" t="s">
        <v>543</v>
      </c>
      <c r="AC1" s="57" t="s">
        <v>619</v>
      </c>
      <c r="AD1" s="57" t="s">
        <v>620</v>
      </c>
      <c r="AE1" s="57" t="s">
        <v>622</v>
      </c>
      <c r="AF1" s="57" t="s">
        <v>623</v>
      </c>
      <c r="AG1" s="57" t="s">
        <v>624</v>
      </c>
    </row>
    <row r="2" spans="1:33" x14ac:dyDescent="0.25">
      <c r="A2" s="57">
        <v>101</v>
      </c>
      <c r="B2" s="57" t="s">
        <v>565</v>
      </c>
      <c r="C2" s="57" t="s">
        <v>565</v>
      </c>
      <c r="D2" s="57">
        <v>1</v>
      </c>
      <c r="E2" s="57">
        <v>4195</v>
      </c>
      <c r="F2" s="57">
        <v>0.224378586313281</v>
      </c>
      <c r="G2" s="57">
        <v>101</v>
      </c>
      <c r="H2" s="57" t="s">
        <v>565</v>
      </c>
      <c r="I2" s="57">
        <v>2</v>
      </c>
      <c r="J2" s="57">
        <v>9286</v>
      </c>
      <c r="K2" s="57">
        <v>0.49668165733137598</v>
      </c>
      <c r="L2" s="57">
        <v>101</v>
      </c>
      <c r="M2" s="57" t="s">
        <v>565</v>
      </c>
      <c r="N2" s="57">
        <v>3</v>
      </c>
      <c r="O2" s="57">
        <v>20419</v>
      </c>
      <c r="P2" s="57">
        <v>1.09215407721833</v>
      </c>
      <c r="Q2" s="57" t="s">
        <v>565</v>
      </c>
      <c r="R2" s="57">
        <v>0.37840219500529398</v>
      </c>
      <c r="S2" s="57">
        <v>16593</v>
      </c>
      <c r="T2" s="57">
        <v>0.88751224855691702</v>
      </c>
      <c r="U2" s="57" t="s">
        <v>565</v>
      </c>
      <c r="V2" s="57">
        <v>0.14318822118482499</v>
      </c>
      <c r="W2" s="57">
        <v>16593</v>
      </c>
      <c r="X2" s="57">
        <v>0.88751224855691702</v>
      </c>
      <c r="Z2" s="57">
        <v>101</v>
      </c>
      <c r="AA2" s="57" t="s">
        <v>565</v>
      </c>
      <c r="AB2" s="57" t="s">
        <v>565</v>
      </c>
      <c r="AC2" s="1">
        <f>+E2+J2</f>
        <v>13481</v>
      </c>
      <c r="AD2" s="1">
        <f>+AC2+O2</f>
        <v>33900</v>
      </c>
      <c r="AE2" s="57">
        <f>+AC2/AD2</f>
        <v>0.39766961651917404</v>
      </c>
      <c r="AF2" s="57">
        <f>+R2</f>
        <v>0.37840219500529398</v>
      </c>
      <c r="AG2" s="57">
        <f>+V2</f>
        <v>0.14318822118482499</v>
      </c>
    </row>
    <row r="3" spans="1:33" x14ac:dyDescent="0.25">
      <c r="A3" s="57">
        <v>103</v>
      </c>
      <c r="B3" s="57" t="s">
        <v>565</v>
      </c>
      <c r="C3" s="57" t="s">
        <v>566</v>
      </c>
      <c r="D3" s="57">
        <v>1</v>
      </c>
      <c r="E3" s="57">
        <v>651</v>
      </c>
      <c r="F3" s="57">
        <v>3.4820133418342197E-2</v>
      </c>
      <c r="G3" s="57">
        <v>103</v>
      </c>
      <c r="H3" s="57" t="s">
        <v>565</v>
      </c>
      <c r="I3" s="57">
        <v>2</v>
      </c>
      <c r="J3" s="57">
        <v>2609</v>
      </c>
      <c r="K3" s="57">
        <v>0.13954796941390901</v>
      </c>
      <c r="L3" s="57">
        <v>103</v>
      </c>
      <c r="M3" s="57" t="s">
        <v>565</v>
      </c>
      <c r="N3" s="57">
        <v>3</v>
      </c>
      <c r="O3" s="57">
        <v>7654</v>
      </c>
      <c r="P3" s="57">
        <v>0.40939063161903499</v>
      </c>
      <c r="Q3" s="57" t="s">
        <v>565</v>
      </c>
      <c r="R3" s="57">
        <v>0.33468764063540202</v>
      </c>
      <c r="S3" s="57">
        <v>4028</v>
      </c>
      <c r="T3" s="57">
        <v>0.21544623257923601</v>
      </c>
      <c r="U3" s="57" t="s">
        <v>565</v>
      </c>
      <c r="V3" s="57">
        <v>0.112015816794092</v>
      </c>
      <c r="W3" s="57">
        <v>4028</v>
      </c>
      <c r="X3" s="57">
        <v>0.21544623257923601</v>
      </c>
      <c r="Z3" s="57">
        <v>103</v>
      </c>
      <c r="AA3" s="57" t="s">
        <v>565</v>
      </c>
      <c r="AB3" s="57" t="s">
        <v>566</v>
      </c>
      <c r="AC3" s="1">
        <f t="shared" ref="AC3:AC51" si="0">+E3+J3</f>
        <v>3260</v>
      </c>
      <c r="AD3" s="1">
        <f t="shared" ref="AD3:AD51" si="1">+AC3+O3</f>
        <v>10914</v>
      </c>
      <c r="AE3" s="57">
        <f t="shared" ref="AE3:AE51" si="2">+AC3/AD3</f>
        <v>0.29869891881986438</v>
      </c>
      <c r="AF3" s="57">
        <f t="shared" ref="AF3:AF51" si="3">+R3</f>
        <v>0.33468764063540202</v>
      </c>
      <c r="AG3" s="57">
        <f t="shared" ref="AG3:AG51" si="4">+V3</f>
        <v>0.112015816794092</v>
      </c>
    </row>
    <row r="4" spans="1:33" x14ac:dyDescent="0.25">
      <c r="A4" s="57">
        <v>107</v>
      </c>
      <c r="B4" s="57" t="s">
        <v>565</v>
      </c>
      <c r="C4" s="57" t="s">
        <v>567</v>
      </c>
      <c r="D4" s="57">
        <v>1</v>
      </c>
      <c r="E4" s="57">
        <v>1058</v>
      </c>
      <c r="F4" s="57">
        <v>5.6589402698319601E-2</v>
      </c>
      <c r="G4" s="57">
        <v>107</v>
      </c>
      <c r="H4" s="57" t="s">
        <v>565</v>
      </c>
      <c r="I4" s="57">
        <v>2</v>
      </c>
      <c r="J4" s="57">
        <v>2299</v>
      </c>
      <c r="K4" s="57">
        <v>0.12296695350041301</v>
      </c>
      <c r="L4" s="57">
        <v>107</v>
      </c>
      <c r="M4" s="57" t="s">
        <v>565</v>
      </c>
      <c r="N4" s="57">
        <v>3</v>
      </c>
      <c r="O4" s="57">
        <v>4995</v>
      </c>
      <c r="P4" s="57">
        <v>0.26716830479972298</v>
      </c>
      <c r="Q4" s="57" t="s">
        <v>565</v>
      </c>
      <c r="R4" s="57">
        <v>0.43235878016403501</v>
      </c>
      <c r="S4" s="57">
        <v>4740</v>
      </c>
      <c r="T4" s="57">
        <v>0.25352908203216901</v>
      </c>
      <c r="U4" s="57" t="s">
        <v>565</v>
      </c>
      <c r="V4" s="57">
        <v>0.18693411478493299</v>
      </c>
      <c r="W4" s="57">
        <v>4740</v>
      </c>
      <c r="X4" s="57">
        <v>0.25352908203216901</v>
      </c>
      <c r="Z4" s="57">
        <v>107</v>
      </c>
      <c r="AA4" s="57" t="s">
        <v>565</v>
      </c>
      <c r="AB4" s="57" t="s">
        <v>567</v>
      </c>
      <c r="AC4" s="1">
        <f t="shared" si="0"/>
        <v>3357</v>
      </c>
      <c r="AD4" s="1">
        <f t="shared" si="1"/>
        <v>8352</v>
      </c>
      <c r="AE4" s="57">
        <f t="shared" si="2"/>
        <v>0.40193965517241381</v>
      </c>
      <c r="AF4" s="57">
        <f t="shared" si="3"/>
        <v>0.43235878016403501</v>
      </c>
      <c r="AG4" s="57">
        <f t="shared" si="4"/>
        <v>0.18693411478493299</v>
      </c>
    </row>
    <row r="5" spans="1:33" x14ac:dyDescent="0.25">
      <c r="A5" s="57">
        <v>108</v>
      </c>
      <c r="B5" s="57" t="s">
        <v>565</v>
      </c>
      <c r="C5" s="57" t="s">
        <v>568</v>
      </c>
      <c r="D5" s="57">
        <v>1</v>
      </c>
      <c r="E5" s="57">
        <v>1280</v>
      </c>
      <c r="F5" s="57">
        <v>6.8463549578307303E-2</v>
      </c>
      <c r="G5" s="57">
        <v>108</v>
      </c>
      <c r="H5" s="57" t="s">
        <v>565</v>
      </c>
      <c r="I5" s="57">
        <v>2</v>
      </c>
      <c r="J5" s="57">
        <v>3458</v>
      </c>
      <c r="K5" s="57">
        <v>0.184958558157646</v>
      </c>
      <c r="L5" s="57">
        <v>108</v>
      </c>
      <c r="M5" s="57" t="s">
        <v>565</v>
      </c>
      <c r="N5" s="57">
        <v>3</v>
      </c>
      <c r="O5" s="57">
        <v>7652</v>
      </c>
      <c r="P5" s="57">
        <v>0.40928365732281802</v>
      </c>
      <c r="Q5" s="57" t="s">
        <v>565</v>
      </c>
      <c r="R5" s="57">
        <v>0.40307660704731302</v>
      </c>
      <c r="S5" s="57">
        <v>6860</v>
      </c>
      <c r="T5" s="57">
        <v>0.36692183602124101</v>
      </c>
      <c r="U5" s="57" t="s">
        <v>565</v>
      </c>
      <c r="V5" s="57">
        <v>0.16247075114877399</v>
      </c>
      <c r="W5" s="57">
        <v>6860</v>
      </c>
      <c r="X5" s="57">
        <v>0.36692183602124101</v>
      </c>
      <c r="Z5" s="57">
        <v>108</v>
      </c>
      <c r="AA5" s="57" t="s">
        <v>565</v>
      </c>
      <c r="AB5" s="57" t="s">
        <v>568</v>
      </c>
      <c r="AC5" s="1">
        <f t="shared" si="0"/>
        <v>4738</v>
      </c>
      <c r="AD5" s="1">
        <f t="shared" si="1"/>
        <v>12390</v>
      </c>
      <c r="AE5" s="57">
        <f t="shared" si="2"/>
        <v>0.38240516545601294</v>
      </c>
      <c r="AF5" s="57">
        <f t="shared" si="3"/>
        <v>0.40307660704731302</v>
      </c>
      <c r="AG5" s="57">
        <f t="shared" si="4"/>
        <v>0.16247075114877399</v>
      </c>
    </row>
    <row r="6" spans="1:33" x14ac:dyDescent="0.25">
      <c r="A6" s="57">
        <v>201</v>
      </c>
      <c r="B6" s="57" t="s">
        <v>569</v>
      </c>
      <c r="C6" s="57" t="s">
        <v>570</v>
      </c>
      <c r="D6" s="57">
        <v>1</v>
      </c>
      <c r="E6" s="57">
        <v>374</v>
      </c>
      <c r="F6" s="57">
        <v>2.00041933924117E-2</v>
      </c>
      <c r="G6" s="57">
        <v>201</v>
      </c>
      <c r="H6" s="57" t="s">
        <v>569</v>
      </c>
      <c r="I6" s="57">
        <v>2</v>
      </c>
      <c r="J6" s="57">
        <v>2010</v>
      </c>
      <c r="K6" s="57">
        <v>0.10750916769718601</v>
      </c>
      <c r="L6" s="57">
        <v>201</v>
      </c>
      <c r="M6" s="57" t="s">
        <v>569</v>
      </c>
      <c r="N6" s="57">
        <v>3</v>
      </c>
      <c r="O6" s="57">
        <v>4963</v>
      </c>
      <c r="P6" s="57">
        <v>0.265456716060265</v>
      </c>
      <c r="Q6" s="57" t="s">
        <v>569</v>
      </c>
      <c r="R6" s="57">
        <v>0.36338933419213199</v>
      </c>
      <c r="S6" s="57">
        <v>3140</v>
      </c>
      <c r="T6" s="57">
        <v>0.167949645059285</v>
      </c>
      <c r="U6" s="57" t="s">
        <v>569</v>
      </c>
      <c r="V6" s="57">
        <v>0.132051808204601</v>
      </c>
      <c r="W6" s="57">
        <v>3140</v>
      </c>
      <c r="X6" s="57">
        <v>0.167949645059285</v>
      </c>
      <c r="Z6" s="57">
        <v>201</v>
      </c>
      <c r="AA6" s="57" t="s">
        <v>569</v>
      </c>
      <c r="AB6" s="57" t="s">
        <v>570</v>
      </c>
      <c r="AC6" s="1">
        <f t="shared" si="0"/>
        <v>2384</v>
      </c>
      <c r="AD6" s="1">
        <f t="shared" si="1"/>
        <v>7347</v>
      </c>
      <c r="AE6" s="57">
        <f t="shared" si="2"/>
        <v>0.32448618483734859</v>
      </c>
      <c r="AF6" s="57">
        <f t="shared" si="3"/>
        <v>0.36338933419213199</v>
      </c>
      <c r="AG6" s="57">
        <f t="shared" si="4"/>
        <v>0.132051808204601</v>
      </c>
    </row>
    <row r="7" spans="1:33" x14ac:dyDescent="0.25">
      <c r="A7" s="57">
        <v>202</v>
      </c>
      <c r="B7" s="57" t="s">
        <v>569</v>
      </c>
      <c r="C7" s="57" t="s">
        <v>571</v>
      </c>
      <c r="D7" s="57">
        <v>1</v>
      </c>
      <c r="E7" s="57">
        <v>912</v>
      </c>
      <c r="F7" s="57">
        <v>4.8780279074543999E-2</v>
      </c>
      <c r="G7" s="57">
        <v>202</v>
      </c>
      <c r="H7" s="57" t="s">
        <v>569</v>
      </c>
      <c r="I7" s="57">
        <v>2</v>
      </c>
      <c r="J7" s="57">
        <v>2942</v>
      </c>
      <c r="K7" s="57">
        <v>0.15735918973389099</v>
      </c>
      <c r="L7" s="57">
        <v>202</v>
      </c>
      <c r="M7" s="57" t="s">
        <v>569</v>
      </c>
      <c r="N7" s="57">
        <v>3</v>
      </c>
      <c r="O7" s="57">
        <v>7274</v>
      </c>
      <c r="P7" s="57">
        <v>0.38906551533797501</v>
      </c>
      <c r="Q7" s="57" t="s">
        <v>569</v>
      </c>
      <c r="R7" s="57">
        <v>0.41114526675728302</v>
      </c>
      <c r="S7" s="57">
        <v>5183</v>
      </c>
      <c r="T7" s="57">
        <v>0.27722388864403702</v>
      </c>
      <c r="U7" s="57" t="s">
        <v>569</v>
      </c>
      <c r="V7" s="57">
        <v>0.16904043037691699</v>
      </c>
      <c r="W7" s="57">
        <v>5183</v>
      </c>
      <c r="X7" s="57">
        <v>0.27722388864403702</v>
      </c>
      <c r="Z7" s="57">
        <v>202</v>
      </c>
      <c r="AA7" s="57" t="s">
        <v>569</v>
      </c>
      <c r="AB7" s="57" t="s">
        <v>571</v>
      </c>
      <c r="AC7" s="1">
        <f t="shared" si="0"/>
        <v>3854</v>
      </c>
      <c r="AD7" s="1">
        <f t="shared" si="1"/>
        <v>11128</v>
      </c>
      <c r="AE7" s="57">
        <f t="shared" si="2"/>
        <v>0.34633357296908701</v>
      </c>
      <c r="AF7" s="57">
        <f t="shared" si="3"/>
        <v>0.41114526675728302</v>
      </c>
      <c r="AG7" s="57">
        <f t="shared" si="4"/>
        <v>0.16904043037691699</v>
      </c>
    </row>
    <row r="8" spans="1:33" x14ac:dyDescent="0.25">
      <c r="A8" s="57">
        <v>203</v>
      </c>
      <c r="B8" s="57" t="s">
        <v>569</v>
      </c>
      <c r="C8" s="57" t="s">
        <v>572</v>
      </c>
      <c r="D8" s="57">
        <v>1</v>
      </c>
      <c r="E8" s="57">
        <v>1273</v>
      </c>
      <c r="F8" s="57">
        <v>6.8089139541550894E-2</v>
      </c>
      <c r="G8" s="57">
        <v>203</v>
      </c>
      <c r="H8" s="57" t="s">
        <v>569</v>
      </c>
      <c r="I8" s="57">
        <v>2</v>
      </c>
      <c r="J8" s="57">
        <v>4550</v>
      </c>
      <c r="K8" s="57">
        <v>0.24336652389163899</v>
      </c>
      <c r="L8" s="57">
        <v>203</v>
      </c>
      <c r="M8" s="57" t="s">
        <v>569</v>
      </c>
      <c r="N8" s="57">
        <v>3</v>
      </c>
      <c r="O8" s="57">
        <v>17894</v>
      </c>
      <c r="P8" s="57">
        <v>0.95709902824549298</v>
      </c>
      <c r="Q8" s="57" t="s">
        <v>569</v>
      </c>
      <c r="R8" s="57">
        <v>0.33454355068906599</v>
      </c>
      <c r="S8" s="57">
        <v>8240</v>
      </c>
      <c r="T8" s="57">
        <v>0.44073410041035299</v>
      </c>
      <c r="U8" s="57" t="s">
        <v>569</v>
      </c>
      <c r="V8" s="57">
        <v>0.111919387307648</v>
      </c>
      <c r="W8" s="57">
        <v>8240</v>
      </c>
      <c r="X8" s="57">
        <v>0.44073410041035299</v>
      </c>
      <c r="Z8" s="57">
        <v>203</v>
      </c>
      <c r="AA8" s="57" t="s">
        <v>569</v>
      </c>
      <c r="AB8" s="57" t="s">
        <v>572</v>
      </c>
      <c r="AC8" s="1">
        <f t="shared" si="0"/>
        <v>5823</v>
      </c>
      <c r="AD8" s="1">
        <f t="shared" si="1"/>
        <v>23717</v>
      </c>
      <c r="AE8" s="57">
        <f t="shared" si="2"/>
        <v>0.24552009107391323</v>
      </c>
      <c r="AF8" s="57">
        <f t="shared" si="3"/>
        <v>0.33454355068906599</v>
      </c>
      <c r="AG8" s="57">
        <f t="shared" si="4"/>
        <v>0.111919387307648</v>
      </c>
    </row>
    <row r="9" spans="1:33" x14ac:dyDescent="0.25">
      <c r="A9" s="57">
        <v>207</v>
      </c>
      <c r="B9" s="57" t="s">
        <v>569</v>
      </c>
      <c r="C9" s="57" t="s">
        <v>573</v>
      </c>
      <c r="D9" s="57">
        <v>1</v>
      </c>
      <c r="E9" s="57">
        <v>1114</v>
      </c>
      <c r="F9" s="57">
        <v>5.9584682992370602E-2</v>
      </c>
      <c r="G9" s="57">
        <v>207</v>
      </c>
      <c r="H9" s="57" t="s">
        <v>569</v>
      </c>
      <c r="I9" s="57">
        <v>2</v>
      </c>
      <c r="J9" s="57">
        <v>4191</v>
      </c>
      <c r="K9" s="57">
        <v>0.22416463772084799</v>
      </c>
      <c r="L9" s="57">
        <v>207</v>
      </c>
      <c r="M9" s="57" t="s">
        <v>569</v>
      </c>
      <c r="N9" s="57">
        <v>3</v>
      </c>
      <c r="O9" s="57">
        <v>15264</v>
      </c>
      <c r="P9" s="57">
        <v>0.81642782872131503</v>
      </c>
      <c r="Q9" s="57" t="s">
        <v>569</v>
      </c>
      <c r="R9" s="57">
        <v>0.36279297401233601</v>
      </c>
      <c r="S9" s="57">
        <v>8549</v>
      </c>
      <c r="T9" s="57">
        <v>0.45726162917574198</v>
      </c>
      <c r="U9" s="57" t="s">
        <v>569</v>
      </c>
      <c r="V9" s="57">
        <v>0.131618741992716</v>
      </c>
      <c r="W9" s="57">
        <v>8549</v>
      </c>
      <c r="X9" s="57">
        <v>0.45726162917574198</v>
      </c>
      <c r="Z9" s="57">
        <v>207</v>
      </c>
      <c r="AA9" s="57" t="s">
        <v>569</v>
      </c>
      <c r="AB9" s="57" t="s">
        <v>573</v>
      </c>
      <c r="AC9" s="1">
        <f t="shared" si="0"/>
        <v>5305</v>
      </c>
      <c r="AD9" s="1">
        <f t="shared" si="1"/>
        <v>20569</v>
      </c>
      <c r="AE9" s="57">
        <f t="shared" si="2"/>
        <v>0.25791239243521807</v>
      </c>
      <c r="AF9" s="57">
        <f t="shared" si="3"/>
        <v>0.36279297401233601</v>
      </c>
      <c r="AG9" s="57">
        <f t="shared" si="4"/>
        <v>0.131618741992716</v>
      </c>
    </row>
    <row r="10" spans="1:33" x14ac:dyDescent="0.25">
      <c r="A10" s="57">
        <v>210</v>
      </c>
      <c r="B10" s="57" t="s">
        <v>569</v>
      </c>
      <c r="C10" s="57" t="s">
        <v>569</v>
      </c>
      <c r="D10" s="57">
        <v>1</v>
      </c>
      <c r="E10" s="57">
        <v>2267</v>
      </c>
      <c r="F10" s="57">
        <v>0.121255364760955</v>
      </c>
      <c r="G10" s="57">
        <v>210</v>
      </c>
      <c r="H10" s="57" t="s">
        <v>569</v>
      </c>
      <c r="I10" s="57">
        <v>2</v>
      </c>
      <c r="J10" s="57">
        <v>19861</v>
      </c>
      <c r="K10" s="57">
        <v>1.0623082485740301</v>
      </c>
      <c r="L10" s="57">
        <v>210</v>
      </c>
      <c r="M10" s="57" t="s">
        <v>569</v>
      </c>
      <c r="N10" s="57">
        <v>3</v>
      </c>
      <c r="O10" s="57">
        <v>55466</v>
      </c>
      <c r="P10" s="57">
        <v>2.96671815696125</v>
      </c>
      <c r="Q10" s="57" t="s">
        <v>569</v>
      </c>
      <c r="R10" s="57">
        <v>0.35663354381655898</v>
      </c>
      <c r="S10" s="57">
        <v>24520</v>
      </c>
      <c r="T10" s="57">
        <v>1.31150487160945</v>
      </c>
      <c r="U10" s="57" t="s">
        <v>569</v>
      </c>
      <c r="V10" s="57">
        <v>0.12718748457515699</v>
      </c>
      <c r="W10" s="57">
        <v>24520</v>
      </c>
      <c r="X10" s="57">
        <v>1.31150487160945</v>
      </c>
      <c r="Z10" s="57">
        <v>210</v>
      </c>
      <c r="AA10" s="57" t="s">
        <v>569</v>
      </c>
      <c r="AB10" s="57" t="s">
        <v>569</v>
      </c>
      <c r="AC10" s="1">
        <f t="shared" si="0"/>
        <v>22128</v>
      </c>
      <c r="AD10" s="1">
        <f t="shared" si="1"/>
        <v>77594</v>
      </c>
      <c r="AE10" s="57">
        <f t="shared" si="2"/>
        <v>0.28517668891924636</v>
      </c>
      <c r="AF10" s="57">
        <f t="shared" si="3"/>
        <v>0.35663354381655898</v>
      </c>
      <c r="AG10" s="57">
        <f t="shared" si="4"/>
        <v>0.12718748457515699</v>
      </c>
    </row>
    <row r="11" spans="1:33" x14ac:dyDescent="0.25">
      <c r="A11" s="57">
        <v>301</v>
      </c>
      <c r="B11" s="57" t="s">
        <v>574</v>
      </c>
      <c r="C11" s="57" t="s">
        <v>575</v>
      </c>
      <c r="D11" s="57">
        <v>1</v>
      </c>
      <c r="E11" s="57">
        <v>1374</v>
      </c>
      <c r="F11" s="57">
        <v>7.3491341500464297E-2</v>
      </c>
      <c r="G11" s="57">
        <v>301</v>
      </c>
      <c r="H11" s="57" t="s">
        <v>574</v>
      </c>
      <c r="I11" s="57">
        <v>2</v>
      </c>
      <c r="J11" s="57">
        <v>3643</v>
      </c>
      <c r="K11" s="57">
        <v>0.19485368055763599</v>
      </c>
      <c r="L11" s="57">
        <v>301</v>
      </c>
      <c r="M11" s="57" t="s">
        <v>574</v>
      </c>
      <c r="N11" s="57">
        <v>3</v>
      </c>
      <c r="O11" s="57">
        <v>12793</v>
      </c>
      <c r="P11" s="57">
        <v>0.68426108574631705</v>
      </c>
      <c r="Q11" s="57" t="s">
        <v>574</v>
      </c>
      <c r="R11" s="57">
        <v>0.38313361423220998</v>
      </c>
      <c r="S11" s="57">
        <v>7000</v>
      </c>
      <c r="T11" s="57">
        <v>0.37441003675636803</v>
      </c>
      <c r="U11" s="57" t="s">
        <v>574</v>
      </c>
      <c r="V11" s="57">
        <v>0.14679136635463599</v>
      </c>
      <c r="W11" s="57">
        <v>7000</v>
      </c>
      <c r="X11" s="57">
        <v>0.37441003675636803</v>
      </c>
      <c r="Z11" s="57">
        <v>301</v>
      </c>
      <c r="AA11" s="57" t="s">
        <v>574</v>
      </c>
      <c r="AB11" s="57" t="s">
        <v>575</v>
      </c>
      <c r="AC11" s="1">
        <f t="shared" si="0"/>
        <v>5017</v>
      </c>
      <c r="AD11" s="1">
        <f t="shared" si="1"/>
        <v>17810</v>
      </c>
      <c r="AE11" s="57">
        <f t="shared" si="2"/>
        <v>0.28169567658618755</v>
      </c>
      <c r="AF11" s="57">
        <f t="shared" si="3"/>
        <v>0.38313361423220998</v>
      </c>
      <c r="AG11" s="57">
        <f t="shared" si="4"/>
        <v>0.14679136635463599</v>
      </c>
    </row>
    <row r="12" spans="1:33" x14ac:dyDescent="0.25">
      <c r="A12" s="57">
        <v>306</v>
      </c>
      <c r="B12" s="57" t="s">
        <v>574</v>
      </c>
      <c r="C12" s="57" t="s">
        <v>576</v>
      </c>
      <c r="D12" s="57">
        <v>1</v>
      </c>
      <c r="E12" s="57">
        <v>1217</v>
      </c>
      <c r="F12" s="57">
        <v>6.5093859247499997E-2</v>
      </c>
      <c r="G12" s="57">
        <v>306</v>
      </c>
      <c r="H12" s="57" t="s">
        <v>574</v>
      </c>
      <c r="I12" s="57">
        <v>2</v>
      </c>
      <c r="J12" s="57">
        <v>3729</v>
      </c>
      <c r="K12" s="57">
        <v>0.19945357529492799</v>
      </c>
      <c r="L12" s="57">
        <v>306</v>
      </c>
      <c r="M12" s="57" t="s">
        <v>574</v>
      </c>
      <c r="N12" s="57">
        <v>3</v>
      </c>
      <c r="O12" s="57">
        <v>17402</v>
      </c>
      <c r="P12" s="57">
        <v>0.93078335137633095</v>
      </c>
      <c r="Q12" s="57" t="s">
        <v>574</v>
      </c>
      <c r="R12" s="57">
        <v>0.35738320665344803</v>
      </c>
      <c r="S12" s="57">
        <v>6800</v>
      </c>
      <c r="T12" s="57">
        <v>0.363712607134758</v>
      </c>
      <c r="U12" s="57" t="s">
        <v>574</v>
      </c>
      <c r="V12" s="57">
        <v>0.12772275639790101</v>
      </c>
      <c r="W12" s="57">
        <v>6800</v>
      </c>
      <c r="X12" s="57">
        <v>0.363712607134758</v>
      </c>
      <c r="Z12" s="57">
        <v>306</v>
      </c>
      <c r="AA12" s="57" t="s">
        <v>574</v>
      </c>
      <c r="AB12" s="57" t="s">
        <v>576</v>
      </c>
      <c r="AC12" s="1">
        <f t="shared" si="0"/>
        <v>4946</v>
      </c>
      <c r="AD12" s="1">
        <f t="shared" si="1"/>
        <v>22348</v>
      </c>
      <c r="AE12" s="57">
        <f t="shared" si="2"/>
        <v>0.22131734383390012</v>
      </c>
      <c r="AF12" s="57">
        <f t="shared" si="3"/>
        <v>0.35738320665344803</v>
      </c>
      <c r="AG12" s="57">
        <f t="shared" si="4"/>
        <v>0.12772275639790101</v>
      </c>
    </row>
    <row r="13" spans="1:33" x14ac:dyDescent="0.25">
      <c r="A13" s="57">
        <v>308</v>
      </c>
      <c r="B13" s="57" t="s">
        <v>574</v>
      </c>
      <c r="C13" s="57" t="s">
        <v>577</v>
      </c>
      <c r="D13" s="57">
        <v>1</v>
      </c>
      <c r="E13" s="57">
        <v>1497</v>
      </c>
      <c r="F13" s="57">
        <v>8.0070260717754693E-2</v>
      </c>
      <c r="G13" s="57">
        <v>308</v>
      </c>
      <c r="H13" s="57" t="s">
        <v>574</v>
      </c>
      <c r="I13" s="57">
        <v>2</v>
      </c>
      <c r="J13" s="57">
        <v>3055</v>
      </c>
      <c r="K13" s="57">
        <v>0.16340323747010099</v>
      </c>
      <c r="L13" s="57">
        <v>308</v>
      </c>
      <c r="M13" s="57" t="s">
        <v>574</v>
      </c>
      <c r="N13" s="57">
        <v>3</v>
      </c>
      <c r="O13" s="57">
        <v>9153</v>
      </c>
      <c r="P13" s="57">
        <v>0.489567866633005</v>
      </c>
      <c r="Q13" s="57" t="s">
        <v>574</v>
      </c>
      <c r="R13" s="57">
        <v>0.36344852841603698</v>
      </c>
      <c r="S13" s="57">
        <v>5891</v>
      </c>
      <c r="T13" s="57">
        <v>0.31509278950453801</v>
      </c>
      <c r="U13" s="57" t="s">
        <v>574</v>
      </c>
      <c r="V13" s="57">
        <v>0.132094832807783</v>
      </c>
      <c r="W13" s="57">
        <v>5891</v>
      </c>
      <c r="X13" s="57">
        <v>0.31509278950453801</v>
      </c>
      <c r="Z13" s="57">
        <v>308</v>
      </c>
      <c r="AA13" s="57" t="s">
        <v>574</v>
      </c>
      <c r="AB13" s="57" t="s">
        <v>577</v>
      </c>
      <c r="AC13" s="1">
        <f t="shared" si="0"/>
        <v>4552</v>
      </c>
      <c r="AD13" s="1">
        <f t="shared" si="1"/>
        <v>13705</v>
      </c>
      <c r="AE13" s="57">
        <f t="shared" si="2"/>
        <v>0.33214155417730756</v>
      </c>
      <c r="AF13" s="57">
        <f t="shared" si="3"/>
        <v>0.36344852841603698</v>
      </c>
      <c r="AG13" s="57">
        <f t="shared" si="4"/>
        <v>0.132094832807783</v>
      </c>
    </row>
    <row r="14" spans="1:33" x14ac:dyDescent="0.25">
      <c r="A14" s="57">
        <v>311</v>
      </c>
      <c r="B14" s="57" t="s">
        <v>574</v>
      </c>
      <c r="C14" s="57" t="s">
        <v>578</v>
      </c>
      <c r="D14" s="57">
        <v>1</v>
      </c>
      <c r="E14" s="57">
        <v>862</v>
      </c>
      <c r="F14" s="57">
        <v>4.6105921669141299E-2</v>
      </c>
      <c r="G14" s="57">
        <v>311</v>
      </c>
      <c r="H14" s="57" t="s">
        <v>574</v>
      </c>
      <c r="I14" s="57">
        <v>2</v>
      </c>
      <c r="J14" s="57">
        <v>1832</v>
      </c>
      <c r="K14" s="57">
        <v>9.7988455333952396E-2</v>
      </c>
      <c r="L14" s="57">
        <v>311</v>
      </c>
      <c r="M14" s="57" t="s">
        <v>574</v>
      </c>
      <c r="N14" s="57">
        <v>3</v>
      </c>
      <c r="O14" s="57">
        <v>5801</v>
      </c>
      <c r="P14" s="57">
        <v>0.310278946174813</v>
      </c>
      <c r="Q14" s="57" t="s">
        <v>574</v>
      </c>
      <c r="R14" s="57">
        <v>0.345124360476949</v>
      </c>
      <c r="S14" s="57">
        <v>3202</v>
      </c>
      <c r="T14" s="57">
        <v>0.17126584824198399</v>
      </c>
      <c r="U14" s="57" t="s">
        <v>574</v>
      </c>
      <c r="V14" s="57">
        <v>0.119110824194623</v>
      </c>
      <c r="W14" s="57">
        <v>3202</v>
      </c>
      <c r="X14" s="57">
        <v>0.17126584824198399</v>
      </c>
      <c r="Z14" s="57">
        <v>311</v>
      </c>
      <c r="AA14" s="57" t="s">
        <v>574</v>
      </c>
      <c r="AB14" s="57" t="s">
        <v>578</v>
      </c>
      <c r="AC14" s="1">
        <f t="shared" si="0"/>
        <v>2694</v>
      </c>
      <c r="AD14" s="1">
        <f t="shared" si="1"/>
        <v>8495</v>
      </c>
      <c r="AE14" s="57">
        <f t="shared" si="2"/>
        <v>0.31712772218952323</v>
      </c>
      <c r="AF14" s="57">
        <f t="shared" si="3"/>
        <v>0.345124360476949</v>
      </c>
      <c r="AG14" s="57">
        <f t="shared" si="4"/>
        <v>0.119110824194623</v>
      </c>
    </row>
    <row r="15" spans="1:33" x14ac:dyDescent="0.25">
      <c r="A15" s="57">
        <v>315</v>
      </c>
      <c r="B15" s="57" t="s">
        <v>574</v>
      </c>
      <c r="C15" s="57" t="s">
        <v>574</v>
      </c>
      <c r="D15" s="57">
        <v>1</v>
      </c>
      <c r="E15" s="57">
        <v>925</v>
      </c>
      <c r="F15" s="57">
        <v>4.9475611999948703E-2</v>
      </c>
      <c r="G15" s="57">
        <v>315</v>
      </c>
      <c r="H15" s="57" t="s">
        <v>574</v>
      </c>
      <c r="I15" s="57">
        <v>2</v>
      </c>
      <c r="J15" s="57">
        <v>4546</v>
      </c>
      <c r="K15" s="57">
        <v>0.243152575299207</v>
      </c>
      <c r="L15" s="57">
        <v>315</v>
      </c>
      <c r="M15" s="57" t="s">
        <v>574</v>
      </c>
      <c r="N15" s="57">
        <v>3</v>
      </c>
      <c r="O15" s="57">
        <v>17584</v>
      </c>
      <c r="P15" s="57">
        <v>0.94051801233199706</v>
      </c>
      <c r="Q15" s="57" t="s">
        <v>574</v>
      </c>
      <c r="R15" s="57">
        <v>0.33656029903269802</v>
      </c>
      <c r="S15" s="57">
        <v>7582</v>
      </c>
      <c r="T15" s="57">
        <v>0.40553955695525501</v>
      </c>
      <c r="U15" s="57" t="s">
        <v>574</v>
      </c>
      <c r="V15" s="57">
        <v>0.113272834884979</v>
      </c>
      <c r="W15" s="57">
        <v>7582</v>
      </c>
      <c r="X15" s="57">
        <v>0.40553955695525501</v>
      </c>
      <c r="Z15" s="57">
        <v>315</v>
      </c>
      <c r="AA15" s="57" t="s">
        <v>574</v>
      </c>
      <c r="AB15" s="57" t="s">
        <v>574</v>
      </c>
      <c r="AC15" s="1">
        <f t="shared" si="0"/>
        <v>5471</v>
      </c>
      <c r="AD15" s="1">
        <f t="shared" si="1"/>
        <v>23055</v>
      </c>
      <c r="AE15" s="57">
        <f t="shared" si="2"/>
        <v>0.23730210366514856</v>
      </c>
      <c r="AF15" s="57">
        <f t="shared" si="3"/>
        <v>0.33656029903269802</v>
      </c>
      <c r="AG15" s="57">
        <f t="shared" si="4"/>
        <v>0.113272834884979</v>
      </c>
    </row>
    <row r="16" spans="1:33" x14ac:dyDescent="0.25">
      <c r="A16" s="57">
        <v>407</v>
      </c>
      <c r="B16" s="57" t="s">
        <v>579</v>
      </c>
      <c r="C16" s="57" t="s">
        <v>579</v>
      </c>
      <c r="D16" s="57">
        <v>1</v>
      </c>
      <c r="E16" s="57">
        <v>370</v>
      </c>
      <c r="F16" s="57">
        <v>1.9790244799979501E-2</v>
      </c>
      <c r="G16" s="57">
        <v>407</v>
      </c>
      <c r="H16" s="57" t="s">
        <v>579</v>
      </c>
      <c r="I16" s="57">
        <v>2</v>
      </c>
      <c r="J16" s="57">
        <v>1461</v>
      </c>
      <c r="K16" s="57">
        <v>7.8144723385864895E-2</v>
      </c>
      <c r="L16" s="57">
        <v>407</v>
      </c>
      <c r="M16" s="57" t="s">
        <v>579</v>
      </c>
      <c r="N16" s="57">
        <v>3</v>
      </c>
      <c r="O16" s="57">
        <v>6714</v>
      </c>
      <c r="P16" s="57">
        <v>0.35911271239746501</v>
      </c>
      <c r="Q16" s="57" t="s">
        <v>579</v>
      </c>
      <c r="R16" s="57">
        <v>0.351661707176119</v>
      </c>
      <c r="S16" s="57">
        <v>2696</v>
      </c>
      <c r="T16" s="57">
        <v>0.14420135129931</v>
      </c>
      <c r="U16" s="57" t="s">
        <v>579</v>
      </c>
      <c r="V16" s="57">
        <v>0.12366595629402199</v>
      </c>
      <c r="W16" s="57">
        <v>2696</v>
      </c>
      <c r="X16" s="57">
        <v>0.14420135129931</v>
      </c>
      <c r="Z16" s="57">
        <v>407</v>
      </c>
      <c r="AA16" s="57" t="s">
        <v>579</v>
      </c>
      <c r="AB16" s="57" t="s">
        <v>579</v>
      </c>
      <c r="AC16" s="1">
        <f t="shared" si="0"/>
        <v>1831</v>
      </c>
      <c r="AD16" s="1">
        <f t="shared" si="1"/>
        <v>8545</v>
      </c>
      <c r="AE16" s="57">
        <f t="shared" si="2"/>
        <v>0.21427735517846694</v>
      </c>
      <c r="AF16" s="57">
        <f t="shared" si="3"/>
        <v>0.351661707176119</v>
      </c>
      <c r="AG16" s="57">
        <f t="shared" si="4"/>
        <v>0.12366595629402199</v>
      </c>
    </row>
    <row r="17" spans="1:33" x14ac:dyDescent="0.25">
      <c r="A17" s="57">
        <v>501</v>
      </c>
      <c r="B17" s="57" t="s">
        <v>580</v>
      </c>
      <c r="C17" s="57" t="s">
        <v>581</v>
      </c>
      <c r="D17" s="57">
        <v>1</v>
      </c>
      <c r="E17" s="57">
        <v>31</v>
      </c>
      <c r="F17" s="57">
        <v>1.65810159134963E-3</v>
      </c>
      <c r="G17" s="57">
        <v>501</v>
      </c>
      <c r="H17" s="57" t="s">
        <v>580</v>
      </c>
      <c r="I17" s="57">
        <v>2</v>
      </c>
      <c r="J17" s="57">
        <v>364</v>
      </c>
      <c r="K17" s="57">
        <v>1.9469321911331099E-2</v>
      </c>
      <c r="L17" s="57">
        <v>501</v>
      </c>
      <c r="M17" s="57" t="s">
        <v>580</v>
      </c>
      <c r="N17" s="57">
        <v>3</v>
      </c>
      <c r="O17" s="57">
        <v>10612</v>
      </c>
      <c r="P17" s="57">
        <v>0.567605615722654</v>
      </c>
      <c r="Q17" s="57" t="s">
        <v>580</v>
      </c>
      <c r="R17" s="57">
        <v>0.204109894277722</v>
      </c>
      <c r="S17" s="57">
        <v>395</v>
      </c>
      <c r="T17" s="57">
        <v>2.1127423502680799E-2</v>
      </c>
      <c r="U17" s="57" t="s">
        <v>580</v>
      </c>
      <c r="V17" s="57">
        <v>4.1660848942062997E-2</v>
      </c>
      <c r="W17" s="57">
        <v>395</v>
      </c>
      <c r="X17" s="57">
        <v>2.1127423502680799E-2</v>
      </c>
      <c r="Z17" s="57">
        <v>501</v>
      </c>
      <c r="AA17" s="57" t="s">
        <v>580</v>
      </c>
      <c r="AB17" s="57" t="s">
        <v>581</v>
      </c>
      <c r="AC17" s="1">
        <f t="shared" si="0"/>
        <v>395</v>
      </c>
      <c r="AD17" s="1">
        <f t="shared" si="1"/>
        <v>11007</v>
      </c>
      <c r="AE17" s="57">
        <f t="shared" si="2"/>
        <v>3.588625420187154E-2</v>
      </c>
      <c r="AF17" s="57">
        <f t="shared" si="3"/>
        <v>0.204109894277722</v>
      </c>
      <c r="AG17" s="57">
        <f t="shared" si="4"/>
        <v>4.1660848942062997E-2</v>
      </c>
    </row>
    <row r="18" spans="1:33" x14ac:dyDescent="0.25">
      <c r="A18" s="57">
        <v>502</v>
      </c>
      <c r="B18" s="57" t="s">
        <v>580</v>
      </c>
      <c r="C18" s="57" t="s">
        <v>582</v>
      </c>
      <c r="D18" s="57">
        <v>1</v>
      </c>
      <c r="E18" s="57">
        <v>1451</v>
      </c>
      <c r="F18" s="57">
        <v>7.7609851904784297E-2</v>
      </c>
      <c r="G18" s="57">
        <v>502</v>
      </c>
      <c r="H18" s="57" t="s">
        <v>580</v>
      </c>
      <c r="I18" s="57">
        <v>2</v>
      </c>
      <c r="J18" s="57">
        <v>4388</v>
      </c>
      <c r="K18" s="57">
        <v>0.23470160589813499</v>
      </c>
      <c r="L18" s="57">
        <v>502</v>
      </c>
      <c r="M18" s="57" t="s">
        <v>580</v>
      </c>
      <c r="N18" s="57">
        <v>3</v>
      </c>
      <c r="O18" s="57">
        <v>16262</v>
      </c>
      <c r="P18" s="57">
        <v>0.86980800253315105</v>
      </c>
      <c r="Q18" s="57" t="s">
        <v>580</v>
      </c>
      <c r="R18" s="57">
        <v>0.342614721997345</v>
      </c>
      <c r="S18" s="57">
        <v>7578</v>
      </c>
      <c r="T18" s="57">
        <v>0.405325608362823</v>
      </c>
      <c r="U18" s="57" t="s">
        <v>580</v>
      </c>
      <c r="V18" s="57">
        <v>0.117384847729318</v>
      </c>
      <c r="W18" s="57">
        <v>7578</v>
      </c>
      <c r="X18" s="57">
        <v>0.405325608362823</v>
      </c>
      <c r="Z18" s="57">
        <v>502</v>
      </c>
      <c r="AA18" s="57" t="s">
        <v>580</v>
      </c>
      <c r="AB18" s="57" t="s">
        <v>582</v>
      </c>
      <c r="AC18" s="1">
        <f t="shared" si="0"/>
        <v>5839</v>
      </c>
      <c r="AD18" s="1">
        <f t="shared" si="1"/>
        <v>22101</v>
      </c>
      <c r="AE18" s="57">
        <f t="shared" si="2"/>
        <v>0.26419619021763718</v>
      </c>
      <c r="AF18" s="57">
        <f t="shared" si="3"/>
        <v>0.342614721997345</v>
      </c>
      <c r="AG18" s="57">
        <f t="shared" si="4"/>
        <v>0.117384847729318</v>
      </c>
    </row>
    <row r="19" spans="1:33" x14ac:dyDescent="0.25">
      <c r="A19" s="57">
        <v>503</v>
      </c>
      <c r="B19" s="57" t="s">
        <v>580</v>
      </c>
      <c r="C19" s="57" t="s">
        <v>583</v>
      </c>
      <c r="D19" s="57">
        <v>1</v>
      </c>
      <c r="E19" s="57">
        <v>1204</v>
      </c>
      <c r="F19" s="57">
        <v>6.4398526322095306E-2</v>
      </c>
      <c r="G19" s="57">
        <v>503</v>
      </c>
      <c r="H19" s="57" t="s">
        <v>580</v>
      </c>
      <c r="I19" s="57">
        <v>2</v>
      </c>
      <c r="J19" s="57">
        <v>5351</v>
      </c>
      <c r="K19" s="57">
        <v>0.28620972952618901</v>
      </c>
      <c r="L19" s="57">
        <v>503</v>
      </c>
      <c r="M19" s="57" t="s">
        <v>580</v>
      </c>
      <c r="N19" s="57">
        <v>3</v>
      </c>
      <c r="O19" s="57">
        <v>25622</v>
      </c>
      <c r="P19" s="57">
        <v>1.3704477088245199</v>
      </c>
      <c r="Q19" s="57" t="s">
        <v>580</v>
      </c>
      <c r="R19" s="57">
        <v>0.34561233913297501</v>
      </c>
      <c r="S19" s="57">
        <v>7154</v>
      </c>
      <c r="T19" s="57">
        <v>0.382647057565008</v>
      </c>
      <c r="U19" s="57" t="s">
        <v>580</v>
      </c>
      <c r="V19" s="57">
        <v>0.119447888960967</v>
      </c>
      <c r="W19" s="57">
        <v>7154</v>
      </c>
      <c r="X19" s="57">
        <v>0.382647057565008</v>
      </c>
      <c r="Z19" s="57">
        <v>503</v>
      </c>
      <c r="AA19" s="57" t="s">
        <v>580</v>
      </c>
      <c r="AB19" s="57" t="s">
        <v>583</v>
      </c>
      <c r="AC19" s="1">
        <f t="shared" si="0"/>
        <v>6555</v>
      </c>
      <c r="AD19" s="1">
        <f t="shared" si="1"/>
        <v>32177</v>
      </c>
      <c r="AE19" s="57">
        <f t="shared" si="2"/>
        <v>0.20371694067190851</v>
      </c>
      <c r="AF19" s="57">
        <f t="shared" si="3"/>
        <v>0.34561233913297501</v>
      </c>
      <c r="AG19" s="57">
        <f t="shared" si="4"/>
        <v>0.119447888960967</v>
      </c>
    </row>
    <row r="20" spans="1:33" x14ac:dyDescent="0.25">
      <c r="A20" s="57">
        <v>509</v>
      </c>
      <c r="B20" s="57" t="s">
        <v>580</v>
      </c>
      <c r="C20" s="57" t="s">
        <v>580</v>
      </c>
      <c r="D20" s="57">
        <v>1</v>
      </c>
      <c r="E20" s="57">
        <v>762</v>
      </c>
      <c r="F20" s="57">
        <v>4.0757206858336101E-2</v>
      </c>
      <c r="G20" s="57">
        <v>509</v>
      </c>
      <c r="H20" s="57" t="s">
        <v>580</v>
      </c>
      <c r="I20" s="57">
        <v>2</v>
      </c>
      <c r="J20" s="57">
        <v>2993</v>
      </c>
      <c r="K20" s="57">
        <v>0.16008703428740101</v>
      </c>
      <c r="L20" s="57">
        <v>509</v>
      </c>
      <c r="M20" s="57" t="s">
        <v>580</v>
      </c>
      <c r="N20" s="57">
        <v>3</v>
      </c>
      <c r="O20" s="57">
        <v>9422</v>
      </c>
      <c r="P20" s="57">
        <v>0.50395590947407198</v>
      </c>
      <c r="Q20" s="57" t="s">
        <v>580</v>
      </c>
      <c r="R20" s="57">
        <v>0.331570744485225</v>
      </c>
      <c r="S20" s="57">
        <v>4990</v>
      </c>
      <c r="T20" s="57">
        <v>0.26690086905918198</v>
      </c>
      <c r="U20" s="57" t="s">
        <v>580</v>
      </c>
      <c r="V20" s="57">
        <v>0.10993915859848601</v>
      </c>
      <c r="W20" s="57">
        <v>4990</v>
      </c>
      <c r="X20" s="57">
        <v>0.26690086905918198</v>
      </c>
      <c r="Z20" s="57">
        <v>509</v>
      </c>
      <c r="AA20" s="57" t="s">
        <v>580</v>
      </c>
      <c r="AB20" s="57" t="s">
        <v>580</v>
      </c>
      <c r="AC20" s="1">
        <f t="shared" si="0"/>
        <v>3755</v>
      </c>
      <c r="AD20" s="1">
        <f t="shared" si="1"/>
        <v>13177</v>
      </c>
      <c r="AE20" s="57">
        <f t="shared" si="2"/>
        <v>0.28496622903544055</v>
      </c>
      <c r="AF20" s="57">
        <f t="shared" si="3"/>
        <v>0.331570744485225</v>
      </c>
      <c r="AG20" s="57">
        <f t="shared" si="4"/>
        <v>0.10993915859848601</v>
      </c>
    </row>
    <row r="21" spans="1:33" x14ac:dyDescent="0.25">
      <c r="A21" s="57">
        <v>511</v>
      </c>
      <c r="B21" s="57" t="s">
        <v>580</v>
      </c>
      <c r="C21" s="57" t="s">
        <v>584</v>
      </c>
      <c r="D21" s="57">
        <v>1</v>
      </c>
      <c r="E21" s="57">
        <v>1197</v>
      </c>
      <c r="F21" s="57">
        <v>6.4024116285338994E-2</v>
      </c>
      <c r="G21" s="57">
        <v>511</v>
      </c>
      <c r="H21" s="57" t="s">
        <v>580</v>
      </c>
      <c r="I21" s="57">
        <v>2</v>
      </c>
      <c r="J21" s="57">
        <v>3689</v>
      </c>
      <c r="K21" s="57">
        <v>0.19731408937060599</v>
      </c>
      <c r="L21" s="57">
        <v>511</v>
      </c>
      <c r="M21" s="57" t="s">
        <v>580</v>
      </c>
      <c r="N21" s="57">
        <v>3</v>
      </c>
      <c r="O21" s="57">
        <v>34088</v>
      </c>
      <c r="P21" s="57">
        <v>1.8232699047073</v>
      </c>
      <c r="Q21" s="57" t="s">
        <v>580</v>
      </c>
      <c r="R21" s="57">
        <v>0.29988723740837497</v>
      </c>
      <c r="S21" s="57">
        <v>6319</v>
      </c>
      <c r="T21" s="57">
        <v>0.33798528889478402</v>
      </c>
      <c r="U21" s="57" t="s">
        <v>580</v>
      </c>
      <c r="V21" s="57">
        <v>8.9932355160426997E-2</v>
      </c>
      <c r="W21" s="57">
        <v>6319</v>
      </c>
      <c r="X21" s="57">
        <v>0.33798528889478402</v>
      </c>
      <c r="Z21" s="57">
        <v>511</v>
      </c>
      <c r="AA21" s="57" t="s">
        <v>580</v>
      </c>
      <c r="AB21" s="57" t="s">
        <v>584</v>
      </c>
      <c r="AC21" s="1">
        <f t="shared" si="0"/>
        <v>4886</v>
      </c>
      <c r="AD21" s="1">
        <f t="shared" si="1"/>
        <v>38974</v>
      </c>
      <c r="AE21" s="57">
        <f t="shared" si="2"/>
        <v>0.12536562836762971</v>
      </c>
      <c r="AF21" s="57">
        <f t="shared" si="3"/>
        <v>0.29988723740837497</v>
      </c>
      <c r="AG21" s="57">
        <f t="shared" si="4"/>
        <v>8.9932355160426997E-2</v>
      </c>
    </row>
    <row r="22" spans="1:33" x14ac:dyDescent="0.25">
      <c r="A22" s="57">
        <v>512</v>
      </c>
      <c r="B22" s="57" t="s">
        <v>580</v>
      </c>
      <c r="C22" s="57" t="s">
        <v>585</v>
      </c>
      <c r="D22" s="57">
        <v>1</v>
      </c>
      <c r="E22" s="57">
        <v>798</v>
      </c>
      <c r="F22" s="57">
        <v>4.2682744190226003E-2</v>
      </c>
      <c r="G22" s="57">
        <v>512</v>
      </c>
      <c r="H22" s="57" t="s">
        <v>580</v>
      </c>
      <c r="I22" s="57">
        <v>2</v>
      </c>
      <c r="J22" s="57">
        <v>3507</v>
      </c>
      <c r="K22" s="57">
        <v>0.18757942841493999</v>
      </c>
      <c r="L22" s="57">
        <v>512</v>
      </c>
      <c r="M22" s="57" t="s">
        <v>580</v>
      </c>
      <c r="N22" s="57">
        <v>3</v>
      </c>
      <c r="O22" s="57">
        <v>14244</v>
      </c>
      <c r="P22" s="57">
        <v>0.76187093765110103</v>
      </c>
      <c r="Q22" s="57" t="s">
        <v>580</v>
      </c>
      <c r="R22" s="57">
        <v>0.30386940925998601</v>
      </c>
      <c r="S22" s="57">
        <v>5844</v>
      </c>
      <c r="T22" s="57">
        <v>0.31257889354345902</v>
      </c>
      <c r="U22" s="57" t="s">
        <v>580</v>
      </c>
      <c r="V22" s="57">
        <v>9.2336617884012595E-2</v>
      </c>
      <c r="W22" s="57">
        <v>5844</v>
      </c>
      <c r="X22" s="57">
        <v>0.31257889354345902</v>
      </c>
      <c r="Z22" s="57">
        <v>512</v>
      </c>
      <c r="AA22" s="57" t="s">
        <v>580</v>
      </c>
      <c r="AB22" s="57" t="s">
        <v>585</v>
      </c>
      <c r="AC22" s="1">
        <f t="shared" si="0"/>
        <v>4305</v>
      </c>
      <c r="AD22" s="1">
        <f t="shared" si="1"/>
        <v>18549</v>
      </c>
      <c r="AE22" s="57">
        <f t="shared" si="2"/>
        <v>0.23208798317968624</v>
      </c>
      <c r="AF22" s="57">
        <f t="shared" si="3"/>
        <v>0.30386940925998601</v>
      </c>
      <c r="AG22" s="57">
        <f t="shared" si="4"/>
        <v>9.2336617884012595E-2</v>
      </c>
    </row>
    <row r="23" spans="1:33" x14ac:dyDescent="0.25">
      <c r="A23" s="57">
        <v>515</v>
      </c>
      <c r="B23" s="57" t="s">
        <v>580</v>
      </c>
      <c r="C23" s="57" t="s">
        <v>586</v>
      </c>
      <c r="D23" s="57">
        <v>1</v>
      </c>
      <c r="E23" s="57">
        <v>2067</v>
      </c>
      <c r="F23" s="57">
        <v>0.110557935139345</v>
      </c>
      <c r="G23" s="57">
        <v>515</v>
      </c>
      <c r="H23" s="57" t="s">
        <v>580</v>
      </c>
      <c r="I23" s="57">
        <v>2</v>
      </c>
      <c r="J23" s="57">
        <v>5923</v>
      </c>
      <c r="K23" s="57">
        <v>0.31680437824399599</v>
      </c>
      <c r="L23" s="57">
        <v>515</v>
      </c>
      <c r="M23" s="57" t="s">
        <v>580</v>
      </c>
      <c r="N23" s="57">
        <v>3</v>
      </c>
      <c r="O23" s="57">
        <v>20170</v>
      </c>
      <c r="P23" s="57">
        <v>1.0788357773394199</v>
      </c>
      <c r="Q23" s="57" t="s">
        <v>580</v>
      </c>
      <c r="R23" s="57">
        <v>0.36925303907920698</v>
      </c>
      <c r="S23" s="57">
        <v>9734</v>
      </c>
      <c r="T23" s="57">
        <v>0.52064389968378399</v>
      </c>
      <c r="U23" s="57" t="s">
        <v>580</v>
      </c>
      <c r="V23" s="57">
        <v>0.13634780686923101</v>
      </c>
      <c r="W23" s="57">
        <v>9734</v>
      </c>
      <c r="X23" s="57">
        <v>0.52064389968378399</v>
      </c>
      <c r="Z23" s="57">
        <v>515</v>
      </c>
      <c r="AA23" s="57" t="s">
        <v>580</v>
      </c>
      <c r="AB23" s="57" t="s">
        <v>586</v>
      </c>
      <c r="AC23" s="1">
        <f t="shared" si="0"/>
        <v>7990</v>
      </c>
      <c r="AD23" s="1">
        <f t="shared" si="1"/>
        <v>28160</v>
      </c>
      <c r="AE23" s="57">
        <f t="shared" si="2"/>
        <v>0.28373579545454547</v>
      </c>
      <c r="AF23" s="57">
        <f t="shared" si="3"/>
        <v>0.36925303907920698</v>
      </c>
      <c r="AG23" s="57">
        <f t="shared" si="4"/>
        <v>0.13634780686923101</v>
      </c>
    </row>
    <row r="24" spans="1:33" x14ac:dyDescent="0.25">
      <c r="A24" s="57">
        <v>602</v>
      </c>
      <c r="B24" s="57" t="s">
        <v>587</v>
      </c>
      <c r="C24" s="57" t="s">
        <v>588</v>
      </c>
      <c r="D24" s="57">
        <v>1</v>
      </c>
      <c r="E24" s="57">
        <v>4368</v>
      </c>
      <c r="F24" s="57">
        <v>0.23363186293597399</v>
      </c>
      <c r="G24" s="57">
        <v>602</v>
      </c>
      <c r="H24" s="57" t="s">
        <v>587</v>
      </c>
      <c r="I24" s="57">
        <v>2</v>
      </c>
      <c r="J24" s="57">
        <v>9441</v>
      </c>
      <c r="K24" s="57">
        <v>0.50497216528812505</v>
      </c>
      <c r="L24" s="57">
        <v>602</v>
      </c>
      <c r="M24" s="57" t="s">
        <v>587</v>
      </c>
      <c r="N24" s="57">
        <v>3</v>
      </c>
      <c r="O24" s="57">
        <v>29911</v>
      </c>
      <c r="P24" s="57">
        <v>1.59985408705996</v>
      </c>
      <c r="Q24" s="57" t="s">
        <v>587</v>
      </c>
      <c r="R24" s="57">
        <v>0.39834690261982397</v>
      </c>
      <c r="S24" s="57">
        <v>13809</v>
      </c>
      <c r="T24" s="57">
        <v>0.73860402822409799</v>
      </c>
      <c r="U24" s="57" t="s">
        <v>587</v>
      </c>
      <c r="V24" s="57">
        <v>0.158680254826808</v>
      </c>
      <c r="W24" s="57">
        <v>13809</v>
      </c>
      <c r="X24" s="57">
        <v>0.73860402822409799</v>
      </c>
      <c r="Z24" s="57">
        <v>602</v>
      </c>
      <c r="AA24" s="57" t="s">
        <v>587</v>
      </c>
      <c r="AB24" s="57" t="s">
        <v>588</v>
      </c>
      <c r="AC24" s="1">
        <f t="shared" si="0"/>
        <v>13809</v>
      </c>
      <c r="AD24" s="1">
        <f t="shared" si="1"/>
        <v>43720</v>
      </c>
      <c r="AE24" s="57">
        <f t="shared" si="2"/>
        <v>0.3158508691674291</v>
      </c>
      <c r="AF24" s="57">
        <f t="shared" si="3"/>
        <v>0.39834690261982397</v>
      </c>
      <c r="AG24" s="57">
        <f t="shared" si="4"/>
        <v>0.158680254826808</v>
      </c>
    </row>
    <row r="25" spans="1:33" x14ac:dyDescent="0.25">
      <c r="A25" s="57">
        <v>603</v>
      </c>
      <c r="B25" s="57" t="s">
        <v>587</v>
      </c>
      <c r="C25" s="57" t="s">
        <v>589</v>
      </c>
      <c r="D25" s="57">
        <v>1</v>
      </c>
      <c r="E25" s="57">
        <v>237</v>
      </c>
      <c r="F25" s="57">
        <v>1.26764541016085E-2</v>
      </c>
      <c r="G25" s="57">
        <v>603</v>
      </c>
      <c r="H25" s="57" t="s">
        <v>587</v>
      </c>
      <c r="I25" s="57">
        <v>2</v>
      </c>
      <c r="J25" s="57">
        <v>1536</v>
      </c>
      <c r="K25" s="57">
        <v>8.2156259493968806E-2</v>
      </c>
      <c r="L25" s="57">
        <v>603</v>
      </c>
      <c r="M25" s="57" t="s">
        <v>587</v>
      </c>
      <c r="N25" s="57">
        <v>3</v>
      </c>
      <c r="O25" s="57">
        <v>9616</v>
      </c>
      <c r="P25" s="57">
        <v>0.51433241620703396</v>
      </c>
      <c r="Q25" s="57" t="s">
        <v>587</v>
      </c>
      <c r="R25" s="57">
        <v>0.28492857912381098</v>
      </c>
      <c r="S25" s="57">
        <v>1773</v>
      </c>
      <c r="T25" s="57">
        <v>9.4832713595577295E-2</v>
      </c>
      <c r="U25" s="57" t="s">
        <v>587</v>
      </c>
      <c r="V25" s="57">
        <v>8.1184295201513795E-2</v>
      </c>
      <c r="W25" s="57">
        <v>1773</v>
      </c>
      <c r="X25" s="57">
        <v>9.4832713595577295E-2</v>
      </c>
      <c r="Z25" s="57">
        <v>603</v>
      </c>
      <c r="AA25" s="57" t="s">
        <v>587</v>
      </c>
      <c r="AB25" s="57" t="s">
        <v>589</v>
      </c>
      <c r="AC25" s="1">
        <f t="shared" si="0"/>
        <v>1773</v>
      </c>
      <c r="AD25" s="1">
        <f t="shared" si="1"/>
        <v>11389</v>
      </c>
      <c r="AE25" s="57">
        <f t="shared" si="2"/>
        <v>0.15567652998507331</v>
      </c>
      <c r="AF25" s="57">
        <f t="shared" si="3"/>
        <v>0.28492857912381098</v>
      </c>
      <c r="AG25" s="57">
        <f t="shared" si="4"/>
        <v>8.1184295201513795E-2</v>
      </c>
    </row>
    <row r="26" spans="1:33" x14ac:dyDescent="0.25">
      <c r="A26" s="57">
        <v>604</v>
      </c>
      <c r="B26" s="57" t="s">
        <v>587</v>
      </c>
      <c r="C26" s="57" t="s">
        <v>590</v>
      </c>
      <c r="D26" s="57">
        <v>1</v>
      </c>
      <c r="E26" s="57">
        <v>577</v>
      </c>
      <c r="F26" s="57">
        <v>3.08620844583464E-2</v>
      </c>
      <c r="G26" s="57">
        <v>604</v>
      </c>
      <c r="H26" s="57" t="s">
        <v>587</v>
      </c>
      <c r="I26" s="57">
        <v>2</v>
      </c>
      <c r="J26" s="57">
        <v>3588</v>
      </c>
      <c r="K26" s="57">
        <v>0.19191188741169299</v>
      </c>
      <c r="L26" s="57">
        <v>604</v>
      </c>
      <c r="M26" s="57" t="s">
        <v>587</v>
      </c>
      <c r="N26" s="57">
        <v>3</v>
      </c>
      <c r="O26" s="57">
        <v>17975</v>
      </c>
      <c r="P26" s="57">
        <v>0.96143148724224503</v>
      </c>
      <c r="Q26" s="57" t="s">
        <v>587</v>
      </c>
      <c r="R26" s="57">
        <v>0.247408513967385</v>
      </c>
      <c r="S26" s="57">
        <v>4165</v>
      </c>
      <c r="T26" s="57">
        <v>0.222773971870039</v>
      </c>
      <c r="U26" s="57" t="s">
        <v>587</v>
      </c>
      <c r="V26" s="57">
        <v>6.1210972783549603E-2</v>
      </c>
      <c r="W26" s="57">
        <v>4165</v>
      </c>
      <c r="X26" s="57">
        <v>0.222773971870039</v>
      </c>
      <c r="Z26" s="57">
        <v>604</v>
      </c>
      <c r="AA26" s="57" t="s">
        <v>587</v>
      </c>
      <c r="AB26" s="57" t="s">
        <v>590</v>
      </c>
      <c r="AC26" s="1">
        <f t="shared" si="0"/>
        <v>4165</v>
      </c>
      <c r="AD26" s="1">
        <f t="shared" si="1"/>
        <v>22140</v>
      </c>
      <c r="AE26" s="57">
        <f t="shared" si="2"/>
        <v>0.18812104787714543</v>
      </c>
      <c r="AF26" s="57">
        <f t="shared" si="3"/>
        <v>0.247408513967385</v>
      </c>
      <c r="AG26" s="57">
        <f t="shared" si="4"/>
        <v>6.1210972783549603E-2</v>
      </c>
    </row>
    <row r="27" spans="1:33" x14ac:dyDescent="0.25">
      <c r="A27" s="57">
        <v>607</v>
      </c>
      <c r="B27" s="57" t="s">
        <v>587</v>
      </c>
      <c r="C27" s="57" t="s">
        <v>591</v>
      </c>
      <c r="D27" s="57">
        <v>1</v>
      </c>
      <c r="E27" s="57">
        <v>1164</v>
      </c>
      <c r="F27" s="57">
        <v>6.2259040397773198E-2</v>
      </c>
      <c r="G27" s="57">
        <v>607</v>
      </c>
      <c r="H27" s="57" t="s">
        <v>587</v>
      </c>
      <c r="I27" s="57">
        <v>2</v>
      </c>
      <c r="J27" s="57">
        <v>5699</v>
      </c>
      <c r="K27" s="57">
        <v>0.30482325706779201</v>
      </c>
      <c r="L27" s="57">
        <v>607</v>
      </c>
      <c r="M27" s="57" t="s">
        <v>587</v>
      </c>
      <c r="N27" s="57">
        <v>3</v>
      </c>
      <c r="O27" s="57">
        <v>28182</v>
      </c>
      <c r="P27" s="57">
        <v>1.50737480798114</v>
      </c>
      <c r="Q27" s="57" t="s">
        <v>587</v>
      </c>
      <c r="R27" s="57">
        <v>0.27985246021520199</v>
      </c>
      <c r="S27" s="57">
        <v>6863</v>
      </c>
      <c r="T27" s="57">
        <v>0.36708229746556498</v>
      </c>
      <c r="U27" s="57" t="s">
        <v>587</v>
      </c>
      <c r="V27" s="57">
        <v>7.8317399488500999E-2</v>
      </c>
      <c r="W27" s="57">
        <v>6863</v>
      </c>
      <c r="X27" s="57">
        <v>0.36708229746556498</v>
      </c>
      <c r="Z27" s="57">
        <v>607</v>
      </c>
      <c r="AA27" s="57" t="s">
        <v>587</v>
      </c>
      <c r="AB27" s="57" t="s">
        <v>591</v>
      </c>
      <c r="AC27" s="1">
        <f t="shared" si="0"/>
        <v>6863</v>
      </c>
      <c r="AD27" s="1">
        <f t="shared" si="1"/>
        <v>35045</v>
      </c>
      <c r="AE27" s="57">
        <f t="shared" si="2"/>
        <v>0.19583392780710515</v>
      </c>
      <c r="AF27" s="57">
        <f t="shared" si="3"/>
        <v>0.27985246021520199</v>
      </c>
      <c r="AG27" s="57">
        <f t="shared" si="4"/>
        <v>7.8317399488500999E-2</v>
      </c>
    </row>
    <row r="28" spans="1:33" x14ac:dyDescent="0.25">
      <c r="A28" s="57">
        <v>608</v>
      </c>
      <c r="B28" s="57" t="s">
        <v>587</v>
      </c>
      <c r="C28" s="57" t="s">
        <v>592</v>
      </c>
      <c r="D28" s="57">
        <v>1</v>
      </c>
      <c r="E28" s="57">
        <v>1013</v>
      </c>
      <c r="F28" s="57">
        <v>5.4182481033457297E-2</v>
      </c>
      <c r="G28" s="57">
        <v>608</v>
      </c>
      <c r="H28" s="57" t="s">
        <v>587</v>
      </c>
      <c r="I28" s="57">
        <v>2</v>
      </c>
      <c r="J28" s="57">
        <v>6655</v>
      </c>
      <c r="K28" s="57">
        <v>0.35595697065908999</v>
      </c>
      <c r="L28" s="57">
        <v>608</v>
      </c>
      <c r="M28" s="57" t="s">
        <v>587</v>
      </c>
      <c r="N28" s="57">
        <v>3</v>
      </c>
      <c r="O28" s="57">
        <v>40646</v>
      </c>
      <c r="P28" s="57">
        <v>2.1740386219999102</v>
      </c>
      <c r="Q28" s="57" t="s">
        <v>587</v>
      </c>
      <c r="R28" s="57">
        <v>0.25053411570826001</v>
      </c>
      <c r="S28" s="57">
        <v>7668</v>
      </c>
      <c r="T28" s="57">
        <v>0.41013945169254701</v>
      </c>
      <c r="U28" s="57" t="s">
        <v>587</v>
      </c>
      <c r="V28" s="57">
        <v>6.2767343133719705E-2</v>
      </c>
      <c r="W28" s="57">
        <v>7668</v>
      </c>
      <c r="X28" s="57">
        <v>0.41013945169254701</v>
      </c>
      <c r="Z28" s="57">
        <v>608</v>
      </c>
      <c r="AA28" s="57" t="s">
        <v>587</v>
      </c>
      <c r="AB28" s="57" t="s">
        <v>592</v>
      </c>
      <c r="AC28" s="1">
        <f t="shared" si="0"/>
        <v>7668</v>
      </c>
      <c r="AD28" s="1">
        <f t="shared" si="1"/>
        <v>48314</v>
      </c>
      <c r="AE28" s="57">
        <f t="shared" si="2"/>
        <v>0.15871176056629549</v>
      </c>
      <c r="AF28" s="57">
        <f t="shared" si="3"/>
        <v>0.25053411570826001</v>
      </c>
      <c r="AG28" s="57">
        <f t="shared" si="4"/>
        <v>6.2767343133719705E-2</v>
      </c>
    </row>
    <row r="29" spans="1:33" x14ac:dyDescent="0.25">
      <c r="A29" s="57">
        <v>609</v>
      </c>
      <c r="B29" s="57" t="s">
        <v>587</v>
      </c>
      <c r="C29" s="57" t="s">
        <v>593</v>
      </c>
      <c r="D29" s="57">
        <v>1</v>
      </c>
      <c r="E29" s="57">
        <v>577</v>
      </c>
      <c r="F29" s="57">
        <v>3.08620844583464E-2</v>
      </c>
      <c r="G29" s="57">
        <v>609</v>
      </c>
      <c r="H29" s="57" t="s">
        <v>587</v>
      </c>
      <c r="I29" s="57">
        <v>2</v>
      </c>
      <c r="J29" s="57">
        <v>1627</v>
      </c>
      <c r="K29" s="57">
        <v>8.7023589971801596E-2</v>
      </c>
      <c r="L29" s="57">
        <v>609</v>
      </c>
      <c r="M29" s="57" t="s">
        <v>587</v>
      </c>
      <c r="N29" s="57">
        <v>3</v>
      </c>
      <c r="O29" s="57">
        <v>8187</v>
      </c>
      <c r="P29" s="57">
        <v>0.43789928156062702</v>
      </c>
      <c r="Q29" s="57" t="s">
        <v>587</v>
      </c>
      <c r="R29" s="57">
        <v>0.35415638144626899</v>
      </c>
      <c r="S29" s="57">
        <v>3250</v>
      </c>
      <c r="T29" s="57">
        <v>0.17383323135117101</v>
      </c>
      <c r="U29" s="57" t="s">
        <v>587</v>
      </c>
      <c r="V29" s="57">
        <v>0.12542674251911501</v>
      </c>
      <c r="W29" s="57">
        <v>3250</v>
      </c>
      <c r="X29" s="57">
        <v>0.17383323135117101</v>
      </c>
      <c r="Z29" s="57">
        <v>609</v>
      </c>
      <c r="AA29" s="57" t="s">
        <v>587</v>
      </c>
      <c r="AB29" s="57" t="s">
        <v>593</v>
      </c>
      <c r="AC29" s="1">
        <f t="shared" si="0"/>
        <v>2204</v>
      </c>
      <c r="AD29" s="1">
        <f t="shared" si="1"/>
        <v>10391</v>
      </c>
      <c r="AE29" s="57">
        <f t="shared" si="2"/>
        <v>0.21210663073813876</v>
      </c>
      <c r="AF29" s="57">
        <f t="shared" si="3"/>
        <v>0.35415638144626899</v>
      </c>
      <c r="AG29" s="57">
        <f t="shared" si="4"/>
        <v>0.12542674251911501</v>
      </c>
    </row>
    <row r="30" spans="1:33" x14ac:dyDescent="0.25">
      <c r="A30" s="57">
        <v>610</v>
      </c>
      <c r="B30" s="57" t="s">
        <v>587</v>
      </c>
      <c r="C30" s="57" t="s">
        <v>594</v>
      </c>
      <c r="D30" s="57">
        <v>1</v>
      </c>
      <c r="E30" s="57">
        <v>486</v>
      </c>
      <c r="F30" s="57">
        <v>2.59947539805136E-2</v>
      </c>
      <c r="G30" s="57">
        <v>610</v>
      </c>
      <c r="H30" s="57" t="s">
        <v>587</v>
      </c>
      <c r="I30" s="57">
        <v>2</v>
      </c>
      <c r="J30" s="57">
        <v>2870</v>
      </c>
      <c r="K30" s="57">
        <v>0.153508115070111</v>
      </c>
      <c r="L30" s="57">
        <v>610</v>
      </c>
      <c r="M30" s="57" t="s">
        <v>587</v>
      </c>
      <c r="N30" s="57">
        <v>3</v>
      </c>
      <c r="O30" s="57">
        <v>8600</v>
      </c>
      <c r="P30" s="57">
        <v>0.45998947372925197</v>
      </c>
      <c r="Q30" s="57" t="s">
        <v>587</v>
      </c>
      <c r="R30" s="57">
        <v>0.34233954182151799</v>
      </c>
      <c r="S30" s="57">
        <v>5185</v>
      </c>
      <c r="T30" s="57">
        <v>0.277330862940253</v>
      </c>
      <c r="U30" s="57" t="s">
        <v>587</v>
      </c>
      <c r="V30" s="57">
        <v>0.117196361894567</v>
      </c>
      <c r="W30" s="57">
        <v>5185</v>
      </c>
      <c r="X30" s="57">
        <v>0.277330862940253</v>
      </c>
      <c r="Z30" s="57">
        <v>610</v>
      </c>
      <c r="AA30" s="57" t="s">
        <v>587</v>
      </c>
      <c r="AB30" s="57" t="s">
        <v>594</v>
      </c>
      <c r="AC30" s="1">
        <f t="shared" si="0"/>
        <v>3356</v>
      </c>
      <c r="AD30" s="1">
        <f t="shared" si="1"/>
        <v>11956</v>
      </c>
      <c r="AE30" s="57">
        <f t="shared" si="2"/>
        <v>0.28069588491134156</v>
      </c>
      <c r="AF30" s="57">
        <f t="shared" si="3"/>
        <v>0.34233954182151799</v>
      </c>
      <c r="AG30" s="57">
        <f t="shared" si="4"/>
        <v>0.117196361894567</v>
      </c>
    </row>
    <row r="31" spans="1:33" x14ac:dyDescent="0.25">
      <c r="A31" s="57">
        <v>612</v>
      </c>
      <c r="B31" s="57" t="s">
        <v>587</v>
      </c>
      <c r="C31" s="57" t="s">
        <v>595</v>
      </c>
      <c r="D31" s="57">
        <v>1</v>
      </c>
      <c r="E31" s="57">
        <v>620</v>
      </c>
      <c r="F31" s="57">
        <v>3.3162031826992601E-2</v>
      </c>
      <c r="G31" s="57">
        <v>612</v>
      </c>
      <c r="H31" s="57" t="s">
        <v>587</v>
      </c>
      <c r="I31" s="57">
        <v>2</v>
      </c>
      <c r="J31" s="57">
        <v>3208</v>
      </c>
      <c r="K31" s="57">
        <v>0.171586771130633</v>
      </c>
      <c r="L31" s="57">
        <v>612</v>
      </c>
      <c r="M31" s="57" t="s">
        <v>587</v>
      </c>
      <c r="N31" s="57">
        <v>3</v>
      </c>
      <c r="O31" s="57">
        <v>16628</v>
      </c>
      <c r="P31" s="57">
        <v>0.88938429874069802</v>
      </c>
      <c r="Q31" s="57" t="s">
        <v>587</v>
      </c>
      <c r="R31" s="57">
        <v>0.26463198431427798</v>
      </c>
      <c r="S31" s="57">
        <v>3828</v>
      </c>
      <c r="T31" s="57">
        <v>0.20474880295762499</v>
      </c>
      <c r="U31" s="57" t="s">
        <v>587</v>
      </c>
      <c r="V31" s="57">
        <v>7.0030087122112297E-2</v>
      </c>
      <c r="W31" s="57">
        <v>3828</v>
      </c>
      <c r="X31" s="57">
        <v>0.20474880295762499</v>
      </c>
      <c r="Z31" s="57">
        <v>612</v>
      </c>
      <c r="AA31" s="57" t="s">
        <v>587</v>
      </c>
      <c r="AB31" s="57" t="s">
        <v>595</v>
      </c>
      <c r="AC31" s="1">
        <f t="shared" si="0"/>
        <v>3828</v>
      </c>
      <c r="AD31" s="1">
        <f t="shared" si="1"/>
        <v>20456</v>
      </c>
      <c r="AE31" s="57">
        <f t="shared" si="2"/>
        <v>0.1871333594055534</v>
      </c>
      <c r="AF31" s="57">
        <f t="shared" si="3"/>
        <v>0.26463198431427798</v>
      </c>
      <c r="AG31" s="57">
        <f t="shared" si="4"/>
        <v>7.0030087122112297E-2</v>
      </c>
    </row>
    <row r="32" spans="1:33" x14ac:dyDescent="0.25">
      <c r="A32" s="57">
        <v>613</v>
      </c>
      <c r="B32" s="57" t="s">
        <v>587</v>
      </c>
      <c r="C32" s="57" t="s">
        <v>596</v>
      </c>
      <c r="D32" s="57">
        <v>1</v>
      </c>
      <c r="E32" s="57">
        <v>1479</v>
      </c>
      <c r="F32" s="57">
        <v>7.9107492051809794E-2</v>
      </c>
      <c r="G32" s="57">
        <v>613</v>
      </c>
      <c r="H32" s="57" t="s">
        <v>587</v>
      </c>
      <c r="I32" s="57">
        <v>2</v>
      </c>
      <c r="J32" s="57">
        <v>5802</v>
      </c>
      <c r="K32" s="57">
        <v>0.31033243332292099</v>
      </c>
      <c r="L32" s="57">
        <v>613</v>
      </c>
      <c r="M32" s="57" t="s">
        <v>587</v>
      </c>
      <c r="N32" s="57">
        <v>3</v>
      </c>
      <c r="O32" s="57">
        <v>17048</v>
      </c>
      <c r="P32" s="57">
        <v>0.91184890094608095</v>
      </c>
      <c r="Q32" s="57" t="s">
        <v>587</v>
      </c>
      <c r="R32" s="57">
        <v>0.299421690874212</v>
      </c>
      <c r="S32" s="57">
        <v>8200</v>
      </c>
      <c r="T32" s="57">
        <v>0.43859461448603099</v>
      </c>
      <c r="U32" s="57" t="s">
        <v>587</v>
      </c>
      <c r="V32" s="57">
        <v>8.9653348965972199E-2</v>
      </c>
      <c r="W32" s="57">
        <v>8200</v>
      </c>
      <c r="X32" s="57">
        <v>0.43859461448603099</v>
      </c>
      <c r="Z32" s="57">
        <v>613</v>
      </c>
      <c r="AA32" s="57" t="s">
        <v>587</v>
      </c>
      <c r="AB32" s="57" t="s">
        <v>596</v>
      </c>
      <c r="AC32" s="1">
        <f t="shared" si="0"/>
        <v>7281</v>
      </c>
      <c r="AD32" s="1">
        <f t="shared" si="1"/>
        <v>24329</v>
      </c>
      <c r="AE32" s="57">
        <f t="shared" si="2"/>
        <v>0.29927247318015537</v>
      </c>
      <c r="AF32" s="57">
        <f t="shared" si="3"/>
        <v>0.299421690874212</v>
      </c>
      <c r="AG32" s="57">
        <f t="shared" si="4"/>
        <v>8.9653348965972199E-2</v>
      </c>
    </row>
    <row r="33" spans="1:33" x14ac:dyDescent="0.25">
      <c r="A33" s="57">
        <v>614</v>
      </c>
      <c r="B33" s="57" t="s">
        <v>587</v>
      </c>
      <c r="C33" s="57" t="s">
        <v>587</v>
      </c>
      <c r="D33" s="57">
        <v>1</v>
      </c>
      <c r="E33" s="57">
        <v>555</v>
      </c>
      <c r="F33" s="57">
        <v>2.9685367199969202E-2</v>
      </c>
      <c r="G33" s="57">
        <v>614</v>
      </c>
      <c r="H33" s="57" t="s">
        <v>587</v>
      </c>
      <c r="I33" s="57">
        <v>2</v>
      </c>
      <c r="J33" s="57">
        <v>10640</v>
      </c>
      <c r="K33" s="57">
        <v>0.56910325586968002</v>
      </c>
      <c r="L33" s="57">
        <v>614</v>
      </c>
      <c r="M33" s="57" t="s">
        <v>587</v>
      </c>
      <c r="N33" s="57">
        <v>3</v>
      </c>
      <c r="O33" s="57">
        <v>94767</v>
      </c>
      <c r="P33" s="57">
        <v>5.0688165647558199</v>
      </c>
      <c r="Q33" s="57" t="s">
        <v>587</v>
      </c>
      <c r="R33" s="57">
        <v>0.25187967642055298</v>
      </c>
      <c r="S33" s="57">
        <v>11195</v>
      </c>
      <c r="T33" s="57">
        <v>0.59878862306964897</v>
      </c>
      <c r="U33" s="57" t="s">
        <v>587</v>
      </c>
      <c r="V33" s="57">
        <v>6.34433713937224E-2</v>
      </c>
      <c r="W33" s="57">
        <v>11195</v>
      </c>
      <c r="X33" s="57">
        <v>0.59878862306964897</v>
      </c>
      <c r="Z33" s="57">
        <v>614</v>
      </c>
      <c r="AA33" s="57" t="s">
        <v>587</v>
      </c>
      <c r="AB33" s="57" t="s">
        <v>587</v>
      </c>
      <c r="AC33" s="1">
        <f t="shared" si="0"/>
        <v>11195</v>
      </c>
      <c r="AD33" s="1">
        <f t="shared" si="1"/>
        <v>105962</v>
      </c>
      <c r="AE33" s="57">
        <f t="shared" si="2"/>
        <v>0.10565108246352466</v>
      </c>
      <c r="AF33" s="57">
        <f t="shared" si="3"/>
        <v>0.25187967642055298</v>
      </c>
      <c r="AG33" s="57">
        <f t="shared" si="4"/>
        <v>6.34433713937224E-2</v>
      </c>
    </row>
    <row r="34" spans="1:33" x14ac:dyDescent="0.25">
      <c r="A34" s="57">
        <v>616</v>
      </c>
      <c r="B34" s="57" t="s">
        <v>587</v>
      </c>
      <c r="C34" s="57" t="s">
        <v>597</v>
      </c>
      <c r="D34" s="57">
        <v>1</v>
      </c>
      <c r="E34" s="57">
        <v>386</v>
      </c>
      <c r="F34" s="57">
        <v>2.0646039169708301E-2</v>
      </c>
      <c r="G34" s="57">
        <v>616</v>
      </c>
      <c r="H34" s="57" t="s">
        <v>587</v>
      </c>
      <c r="I34" s="57">
        <v>2</v>
      </c>
      <c r="J34" s="57">
        <v>1759</v>
      </c>
      <c r="K34" s="57">
        <v>9.4083893522064505E-2</v>
      </c>
      <c r="L34" s="57">
        <v>616</v>
      </c>
      <c r="M34" s="57" t="s">
        <v>587</v>
      </c>
      <c r="N34" s="57">
        <v>3</v>
      </c>
      <c r="O34" s="57">
        <v>6548</v>
      </c>
      <c r="P34" s="57">
        <v>0.350233845811528</v>
      </c>
      <c r="Q34" s="57" t="s">
        <v>587</v>
      </c>
      <c r="R34" s="57">
        <v>0.28442017196059399</v>
      </c>
      <c r="S34" s="57">
        <v>2797</v>
      </c>
      <c r="T34" s="57">
        <v>0.149603553258223</v>
      </c>
      <c r="U34" s="57" t="s">
        <v>587</v>
      </c>
      <c r="V34" s="57">
        <v>8.0894834218094097E-2</v>
      </c>
      <c r="W34" s="57">
        <v>2797</v>
      </c>
      <c r="X34" s="57">
        <v>0.149603553258223</v>
      </c>
      <c r="Z34" s="57">
        <v>616</v>
      </c>
      <c r="AA34" s="57" t="s">
        <v>587</v>
      </c>
      <c r="AB34" s="57" t="s">
        <v>597</v>
      </c>
      <c r="AC34" s="1">
        <f t="shared" si="0"/>
        <v>2145</v>
      </c>
      <c r="AD34" s="1">
        <f t="shared" si="1"/>
        <v>8693</v>
      </c>
      <c r="AE34" s="57">
        <f t="shared" si="2"/>
        <v>0.24675025882894283</v>
      </c>
      <c r="AF34" s="57">
        <f t="shared" si="3"/>
        <v>0.28442017196059399</v>
      </c>
      <c r="AG34" s="57">
        <f t="shared" si="4"/>
        <v>8.0894834218094097E-2</v>
      </c>
    </row>
    <row r="35" spans="1:33" x14ac:dyDescent="0.25">
      <c r="A35" s="57">
        <v>617</v>
      </c>
      <c r="B35" s="57" t="s">
        <v>587</v>
      </c>
      <c r="C35" s="57" t="s">
        <v>598</v>
      </c>
      <c r="D35" s="57">
        <v>1</v>
      </c>
      <c r="E35" s="57">
        <v>2225</v>
      </c>
      <c r="F35" s="57">
        <v>0.119008904540417</v>
      </c>
      <c r="G35" s="57">
        <v>617</v>
      </c>
      <c r="H35" s="57" t="s">
        <v>587</v>
      </c>
      <c r="I35" s="57">
        <v>2</v>
      </c>
      <c r="J35" s="57">
        <v>12718</v>
      </c>
      <c r="K35" s="57">
        <v>0.68024954963821305</v>
      </c>
      <c r="L35" s="57">
        <v>617</v>
      </c>
      <c r="M35" s="57" t="s">
        <v>587</v>
      </c>
      <c r="N35" s="57">
        <v>3</v>
      </c>
      <c r="O35" s="57">
        <v>67977</v>
      </c>
      <c r="P35" s="57">
        <v>3.6358958669410901</v>
      </c>
      <c r="Q35" s="57" t="s">
        <v>587</v>
      </c>
      <c r="R35" s="57">
        <v>0.29117831906061997</v>
      </c>
      <c r="S35" s="57">
        <v>14943</v>
      </c>
      <c r="T35" s="57">
        <v>0.79925845417862995</v>
      </c>
      <c r="U35" s="57" t="s">
        <v>587</v>
      </c>
      <c r="V35" s="57">
        <v>8.4784813490968294E-2</v>
      </c>
      <c r="W35" s="57">
        <v>14943</v>
      </c>
      <c r="X35" s="57">
        <v>0.79925845417862995</v>
      </c>
      <c r="Z35" s="57">
        <v>617</v>
      </c>
      <c r="AA35" s="57" t="s">
        <v>587</v>
      </c>
      <c r="AB35" s="57" t="s">
        <v>598</v>
      </c>
      <c r="AC35" s="1">
        <f t="shared" si="0"/>
        <v>14943</v>
      </c>
      <c r="AD35" s="1">
        <f t="shared" si="1"/>
        <v>82920</v>
      </c>
      <c r="AE35" s="57">
        <f t="shared" si="2"/>
        <v>0.18020984081041969</v>
      </c>
      <c r="AF35" s="57">
        <f t="shared" si="3"/>
        <v>0.29117831906061997</v>
      </c>
      <c r="AG35" s="57">
        <f t="shared" si="4"/>
        <v>8.4784813490968294E-2</v>
      </c>
    </row>
    <row r="36" spans="1:33" x14ac:dyDescent="0.25">
      <c r="A36" s="57">
        <v>618</v>
      </c>
      <c r="B36" s="57" t="s">
        <v>587</v>
      </c>
      <c r="C36" s="57" t="s">
        <v>599</v>
      </c>
      <c r="D36" s="57">
        <v>1</v>
      </c>
      <c r="E36" s="57">
        <v>779</v>
      </c>
      <c r="F36" s="57">
        <v>4.1666488376172997E-2</v>
      </c>
      <c r="G36" s="57">
        <v>618</v>
      </c>
      <c r="H36" s="57" t="s">
        <v>587</v>
      </c>
      <c r="I36" s="57">
        <v>2</v>
      </c>
      <c r="J36" s="57">
        <v>5841</v>
      </c>
      <c r="K36" s="57">
        <v>0.312418432099135</v>
      </c>
      <c r="L36" s="57">
        <v>618</v>
      </c>
      <c r="M36" s="57" t="s">
        <v>587</v>
      </c>
      <c r="N36" s="57">
        <v>3</v>
      </c>
      <c r="O36" s="57">
        <v>26706</v>
      </c>
      <c r="P36" s="57">
        <v>1.42842777737365</v>
      </c>
      <c r="Q36" s="57" t="s">
        <v>587</v>
      </c>
      <c r="R36" s="57">
        <v>0.28271690037187203</v>
      </c>
      <c r="S36" s="57">
        <v>7323</v>
      </c>
      <c r="T36" s="57">
        <v>0.39168638559526903</v>
      </c>
      <c r="U36" s="57" t="s">
        <v>587</v>
      </c>
      <c r="V36" s="57">
        <v>7.9928845755879205E-2</v>
      </c>
      <c r="W36" s="57">
        <v>7323</v>
      </c>
      <c r="X36" s="57">
        <v>0.39168638559526903</v>
      </c>
      <c r="Z36" s="57">
        <v>618</v>
      </c>
      <c r="AA36" s="57" t="s">
        <v>587</v>
      </c>
      <c r="AB36" s="57" t="s">
        <v>599</v>
      </c>
      <c r="AC36" s="1">
        <f t="shared" si="0"/>
        <v>6620</v>
      </c>
      <c r="AD36" s="1">
        <f t="shared" si="1"/>
        <v>33326</v>
      </c>
      <c r="AE36" s="57">
        <f t="shared" si="2"/>
        <v>0.19864370161435516</v>
      </c>
      <c r="AF36" s="57">
        <f t="shared" si="3"/>
        <v>0.28271690037187203</v>
      </c>
      <c r="AG36" s="57">
        <f t="shared" si="4"/>
        <v>7.9928845755879205E-2</v>
      </c>
    </row>
    <row r="37" spans="1:33" x14ac:dyDescent="0.25">
      <c r="A37" s="57">
        <v>619</v>
      </c>
      <c r="B37" s="57" t="s">
        <v>587</v>
      </c>
      <c r="C37" s="57" t="s">
        <v>600</v>
      </c>
      <c r="D37" s="57">
        <v>1</v>
      </c>
      <c r="E37" s="57">
        <v>909</v>
      </c>
      <c r="F37" s="57">
        <v>4.8619817630219803E-2</v>
      </c>
      <c r="G37" s="57">
        <v>619</v>
      </c>
      <c r="H37" s="57" t="s">
        <v>587</v>
      </c>
      <c r="I37" s="57">
        <v>2</v>
      </c>
      <c r="J37" s="57">
        <v>7556</v>
      </c>
      <c r="K37" s="57">
        <v>0.40414889110444502</v>
      </c>
      <c r="L37" s="57">
        <v>619</v>
      </c>
      <c r="M37" s="57" t="s">
        <v>587</v>
      </c>
      <c r="N37" s="57">
        <v>3</v>
      </c>
      <c r="O37" s="57">
        <v>31772</v>
      </c>
      <c r="P37" s="57">
        <v>1.6993936696890499</v>
      </c>
      <c r="Q37" s="57" t="s">
        <v>587</v>
      </c>
      <c r="R37" s="57">
        <v>0.27648261582580502</v>
      </c>
      <c r="S37" s="57">
        <v>9133</v>
      </c>
      <c r="T37" s="57">
        <v>0.488498123670844</v>
      </c>
      <c r="U37" s="57" t="s">
        <v>587</v>
      </c>
      <c r="V37" s="57">
        <v>7.6442636853879795E-2</v>
      </c>
      <c r="W37" s="57">
        <v>9133</v>
      </c>
      <c r="X37" s="57">
        <v>0.488498123670844</v>
      </c>
      <c r="Z37" s="57">
        <v>619</v>
      </c>
      <c r="AA37" s="57" t="s">
        <v>587</v>
      </c>
      <c r="AB37" s="57" t="s">
        <v>600</v>
      </c>
      <c r="AC37" s="1">
        <f t="shared" si="0"/>
        <v>8465</v>
      </c>
      <c r="AD37" s="1">
        <f t="shared" si="1"/>
        <v>40237</v>
      </c>
      <c r="AE37" s="57">
        <f t="shared" si="2"/>
        <v>0.21037850734398689</v>
      </c>
      <c r="AF37" s="57">
        <f t="shared" si="3"/>
        <v>0.27648261582580502</v>
      </c>
      <c r="AG37" s="57">
        <f t="shared" si="4"/>
        <v>7.6442636853879795E-2</v>
      </c>
    </row>
    <row r="38" spans="1:33" x14ac:dyDescent="0.25">
      <c r="A38" s="57">
        <v>702</v>
      </c>
      <c r="B38" s="57" t="s">
        <v>601</v>
      </c>
      <c r="C38" s="57" t="s">
        <v>602</v>
      </c>
      <c r="D38" s="57">
        <v>1</v>
      </c>
      <c r="E38" s="57">
        <v>569</v>
      </c>
      <c r="F38" s="57">
        <v>3.0434187273481898E-2</v>
      </c>
      <c r="G38" s="57">
        <v>702</v>
      </c>
      <c r="H38" s="57" t="s">
        <v>601</v>
      </c>
      <c r="I38" s="57">
        <v>2</v>
      </c>
      <c r="J38" s="57">
        <v>2888</v>
      </c>
      <c r="K38" s="57">
        <v>0.154470883736056</v>
      </c>
      <c r="L38" s="57">
        <v>702</v>
      </c>
      <c r="M38" s="57" t="s">
        <v>601</v>
      </c>
      <c r="N38" s="57">
        <v>3</v>
      </c>
      <c r="O38" s="57">
        <v>10691</v>
      </c>
      <c r="P38" s="57">
        <v>0.57183110042318996</v>
      </c>
      <c r="Q38" s="57" t="s">
        <v>601</v>
      </c>
      <c r="R38" s="57">
        <v>0.315233007546319</v>
      </c>
      <c r="S38" s="57">
        <v>4103</v>
      </c>
      <c r="T38" s="57">
        <v>0.21945776868733999</v>
      </c>
      <c r="U38" s="57" t="s">
        <v>601</v>
      </c>
      <c r="V38" s="57">
        <v>9.9371849046697602E-2</v>
      </c>
      <c r="W38" s="57">
        <v>4103</v>
      </c>
      <c r="X38" s="57">
        <v>0.21945776868733999</v>
      </c>
      <c r="Z38" s="57">
        <v>702</v>
      </c>
      <c r="AA38" s="57" t="s">
        <v>601</v>
      </c>
      <c r="AB38" s="57" t="s">
        <v>602</v>
      </c>
      <c r="AC38" s="1">
        <f t="shared" si="0"/>
        <v>3457</v>
      </c>
      <c r="AD38" s="1">
        <f t="shared" si="1"/>
        <v>14148</v>
      </c>
      <c r="AE38" s="57">
        <f t="shared" si="2"/>
        <v>0.24434549052869664</v>
      </c>
      <c r="AF38" s="57">
        <f t="shared" si="3"/>
        <v>0.315233007546319</v>
      </c>
      <c r="AG38" s="57">
        <f t="shared" si="4"/>
        <v>9.9371849046697602E-2</v>
      </c>
    </row>
    <row r="39" spans="1:33" x14ac:dyDescent="0.25">
      <c r="A39" s="57">
        <v>805</v>
      </c>
      <c r="B39" s="57" t="s">
        <v>603</v>
      </c>
      <c r="C39" s="57" t="s">
        <v>604</v>
      </c>
      <c r="D39" s="57">
        <v>1</v>
      </c>
      <c r="E39" s="57">
        <v>410</v>
      </c>
      <c r="F39" s="57">
        <v>2.1929730724301599E-2</v>
      </c>
      <c r="G39" s="57">
        <v>805</v>
      </c>
      <c r="H39" s="57" t="s">
        <v>603</v>
      </c>
      <c r="I39" s="57">
        <v>2</v>
      </c>
      <c r="J39" s="57">
        <v>2325</v>
      </c>
      <c r="K39" s="57">
        <v>0.124357619351222</v>
      </c>
      <c r="L39" s="57">
        <v>805</v>
      </c>
      <c r="M39" s="57" t="s">
        <v>603</v>
      </c>
      <c r="N39" s="57">
        <v>3</v>
      </c>
      <c r="O39" s="57">
        <v>6631</v>
      </c>
      <c r="P39" s="57">
        <v>0.35467327910449697</v>
      </c>
      <c r="Q39" s="57" t="s">
        <v>603</v>
      </c>
      <c r="R39" s="57">
        <v>0.31686156985660302</v>
      </c>
      <c r="S39" s="57">
        <v>3678</v>
      </c>
      <c r="T39" s="57">
        <v>0.196725730741417</v>
      </c>
      <c r="U39" s="57" t="s">
        <v>603</v>
      </c>
      <c r="V39" s="57">
        <v>0.100401254451991</v>
      </c>
      <c r="W39" s="57">
        <v>3678</v>
      </c>
      <c r="X39" s="57">
        <v>0.196725730741417</v>
      </c>
      <c r="Z39" s="57">
        <v>805</v>
      </c>
      <c r="AA39" s="57" t="s">
        <v>603</v>
      </c>
      <c r="AB39" s="57" t="s">
        <v>604</v>
      </c>
      <c r="AC39" s="1">
        <f t="shared" si="0"/>
        <v>2735</v>
      </c>
      <c r="AD39" s="1">
        <f t="shared" si="1"/>
        <v>9366</v>
      </c>
      <c r="AE39" s="57">
        <f t="shared" si="2"/>
        <v>0.29201366645312832</v>
      </c>
      <c r="AF39" s="57">
        <f t="shared" si="3"/>
        <v>0.31686156985660302</v>
      </c>
      <c r="AG39" s="57">
        <f t="shared" si="4"/>
        <v>0.100401254451991</v>
      </c>
    </row>
    <row r="40" spans="1:33" x14ac:dyDescent="0.25">
      <c r="A40" s="57">
        <v>819</v>
      </c>
      <c r="B40" s="57" t="s">
        <v>603</v>
      </c>
      <c r="C40" s="57" t="s">
        <v>605</v>
      </c>
      <c r="D40" s="57">
        <v>1</v>
      </c>
      <c r="E40" s="57">
        <v>494</v>
      </c>
      <c r="F40" s="57">
        <v>2.6422651165378001E-2</v>
      </c>
      <c r="G40" s="57">
        <v>819</v>
      </c>
      <c r="H40" s="57" t="s">
        <v>603</v>
      </c>
      <c r="I40" s="57">
        <v>2</v>
      </c>
      <c r="J40" s="57">
        <v>2181</v>
      </c>
      <c r="K40" s="57">
        <v>0.116655470023663</v>
      </c>
      <c r="L40" s="57">
        <v>819</v>
      </c>
      <c r="M40" s="57" t="s">
        <v>603</v>
      </c>
      <c r="N40" s="57">
        <v>3</v>
      </c>
      <c r="O40" s="57">
        <v>10100</v>
      </c>
      <c r="P40" s="57">
        <v>0.54022019589133097</v>
      </c>
      <c r="Q40" s="57" t="s">
        <v>603</v>
      </c>
      <c r="R40" s="57">
        <v>0.33078584996343602</v>
      </c>
      <c r="S40" s="57">
        <v>4886</v>
      </c>
      <c r="T40" s="57">
        <v>0.26133820565594501</v>
      </c>
      <c r="U40" s="57" t="s">
        <v>603</v>
      </c>
      <c r="V40" s="57">
        <v>0.109419278536033</v>
      </c>
      <c r="W40" s="57">
        <v>4886</v>
      </c>
      <c r="X40" s="57">
        <v>0.26133820565594501</v>
      </c>
      <c r="Z40" s="57">
        <v>819</v>
      </c>
      <c r="AA40" s="57" t="s">
        <v>603</v>
      </c>
      <c r="AB40" s="57" t="s">
        <v>605</v>
      </c>
      <c r="AC40" s="1">
        <f t="shared" si="0"/>
        <v>2675</v>
      </c>
      <c r="AD40" s="1">
        <f t="shared" si="1"/>
        <v>12775</v>
      </c>
      <c r="AE40" s="57">
        <f t="shared" si="2"/>
        <v>0.20939334637964774</v>
      </c>
      <c r="AF40" s="57">
        <f t="shared" si="3"/>
        <v>0.33078584996343602</v>
      </c>
      <c r="AG40" s="57">
        <f t="shared" si="4"/>
        <v>0.109419278536033</v>
      </c>
    </row>
    <row r="41" spans="1:33" x14ac:dyDescent="0.25">
      <c r="A41" s="57">
        <v>821</v>
      </c>
      <c r="B41" s="57" t="s">
        <v>603</v>
      </c>
      <c r="C41" s="57" t="s">
        <v>606</v>
      </c>
      <c r="D41" s="57">
        <v>1</v>
      </c>
      <c r="E41" s="57">
        <v>621</v>
      </c>
      <c r="F41" s="57">
        <v>3.3215518975100701E-2</v>
      </c>
      <c r="G41" s="57">
        <v>821</v>
      </c>
      <c r="H41" s="57" t="s">
        <v>603</v>
      </c>
      <c r="I41" s="57">
        <v>2</v>
      </c>
      <c r="J41" s="57">
        <v>5195</v>
      </c>
      <c r="K41" s="57">
        <v>0.277865734421333</v>
      </c>
      <c r="L41" s="57">
        <v>821</v>
      </c>
      <c r="M41" s="57" t="s">
        <v>603</v>
      </c>
      <c r="N41" s="57">
        <v>3</v>
      </c>
      <c r="O41" s="57">
        <v>17138</v>
      </c>
      <c r="P41" s="57">
        <v>0.91666274427580496</v>
      </c>
      <c r="Q41" s="57" t="s">
        <v>603</v>
      </c>
      <c r="R41" s="57">
        <v>0.34235639824509001</v>
      </c>
      <c r="S41" s="57">
        <v>8798</v>
      </c>
      <c r="T41" s="57">
        <v>0.47057992905464702</v>
      </c>
      <c r="U41" s="57" t="s">
        <v>603</v>
      </c>
      <c r="V41" s="57">
        <v>0.11720790341935</v>
      </c>
      <c r="W41" s="57">
        <v>8798</v>
      </c>
      <c r="X41" s="57">
        <v>0.47057992905464702</v>
      </c>
      <c r="Z41" s="57">
        <v>821</v>
      </c>
      <c r="AA41" s="57" t="s">
        <v>603</v>
      </c>
      <c r="AB41" s="57" t="s">
        <v>606</v>
      </c>
      <c r="AC41" s="1">
        <f t="shared" si="0"/>
        <v>5816</v>
      </c>
      <c r="AD41" s="1">
        <f t="shared" si="1"/>
        <v>22954</v>
      </c>
      <c r="AE41" s="57">
        <f t="shared" si="2"/>
        <v>0.2533763178530975</v>
      </c>
      <c r="AF41" s="57">
        <f t="shared" si="3"/>
        <v>0.34235639824509001</v>
      </c>
      <c r="AG41" s="57">
        <f t="shared" si="4"/>
        <v>0.11720790341935</v>
      </c>
    </row>
    <row r="42" spans="1:33" x14ac:dyDescent="0.25">
      <c r="A42" s="57">
        <v>903</v>
      </c>
      <c r="B42" s="57" t="s">
        <v>621</v>
      </c>
      <c r="C42" s="57" t="s">
        <v>608</v>
      </c>
      <c r="D42" s="57">
        <v>1</v>
      </c>
      <c r="E42" s="57">
        <v>1316</v>
      </c>
      <c r="F42" s="57">
        <v>7.0389086910197199E-2</v>
      </c>
      <c r="G42" s="57">
        <v>903</v>
      </c>
      <c r="H42" s="57" t="s">
        <v>607</v>
      </c>
      <c r="I42" s="57">
        <v>2</v>
      </c>
      <c r="J42" s="57">
        <v>4530</v>
      </c>
      <c r="K42" s="57">
        <v>0.24229678092947801</v>
      </c>
      <c r="L42" s="57">
        <v>903</v>
      </c>
      <c r="M42" s="57" t="s">
        <v>607</v>
      </c>
      <c r="N42" s="57">
        <v>3</v>
      </c>
      <c r="O42" s="57">
        <v>11112</v>
      </c>
      <c r="P42" s="57">
        <v>0.59434918977668005</v>
      </c>
      <c r="Q42" s="57" t="s">
        <v>607</v>
      </c>
      <c r="R42" s="57">
        <v>0.38953519858168201</v>
      </c>
      <c r="S42" s="57">
        <v>8541</v>
      </c>
      <c r="T42" s="57">
        <v>0.45683373199087701</v>
      </c>
      <c r="U42" s="57" t="s">
        <v>607</v>
      </c>
      <c r="V42" s="57">
        <v>0.15173767093407001</v>
      </c>
      <c r="W42" s="57">
        <v>8541</v>
      </c>
      <c r="X42" s="57">
        <v>0.45683373199087701</v>
      </c>
      <c r="Z42" s="57">
        <v>903</v>
      </c>
      <c r="AA42" s="57" t="s">
        <v>621</v>
      </c>
      <c r="AB42" s="57" t="s">
        <v>608</v>
      </c>
      <c r="AC42" s="1">
        <f t="shared" si="0"/>
        <v>5846</v>
      </c>
      <c r="AD42" s="1">
        <f t="shared" si="1"/>
        <v>16958</v>
      </c>
      <c r="AE42" s="57">
        <f t="shared" si="2"/>
        <v>0.34473404882651254</v>
      </c>
      <c r="AF42" s="57">
        <f t="shared" si="3"/>
        <v>0.38953519858168201</v>
      </c>
      <c r="AG42" s="57">
        <f t="shared" si="4"/>
        <v>0.15173767093407001</v>
      </c>
    </row>
    <row r="43" spans="1:33" x14ac:dyDescent="0.25">
      <c r="A43" s="57">
        <v>906</v>
      </c>
      <c r="B43" s="57" t="s">
        <v>621</v>
      </c>
      <c r="C43" s="57" t="s">
        <v>609</v>
      </c>
      <c r="D43" s="57">
        <v>1</v>
      </c>
      <c r="E43" s="57">
        <v>1225</v>
      </c>
      <c r="F43" s="57">
        <v>6.5521756432364395E-2</v>
      </c>
      <c r="G43" s="57">
        <v>906</v>
      </c>
      <c r="H43" s="57" t="s">
        <v>607</v>
      </c>
      <c r="I43" s="57">
        <v>2</v>
      </c>
      <c r="J43" s="57">
        <v>2713</v>
      </c>
      <c r="K43" s="57">
        <v>0.14511063281714701</v>
      </c>
      <c r="L43" s="57">
        <v>906</v>
      </c>
      <c r="M43" s="57" t="s">
        <v>607</v>
      </c>
      <c r="N43" s="57">
        <v>3</v>
      </c>
      <c r="O43" s="57">
        <v>7986</v>
      </c>
      <c r="P43" s="57">
        <v>0.42714836479090801</v>
      </c>
      <c r="Q43" s="57" t="s">
        <v>607</v>
      </c>
      <c r="R43" s="57">
        <v>0.41906651659518901</v>
      </c>
      <c r="S43" s="57">
        <v>5790</v>
      </c>
      <c r="T43" s="57">
        <v>0.30969058754562501</v>
      </c>
      <c r="U43" s="57" t="s">
        <v>607</v>
      </c>
      <c r="V43" s="57">
        <v>0.17561674533122601</v>
      </c>
      <c r="W43" s="57">
        <v>5790</v>
      </c>
      <c r="X43" s="57">
        <v>0.30969058754562501</v>
      </c>
      <c r="Z43" s="57">
        <v>906</v>
      </c>
      <c r="AA43" s="57" t="s">
        <v>621</v>
      </c>
      <c r="AB43" s="57" t="s">
        <v>609</v>
      </c>
      <c r="AC43" s="1">
        <f t="shared" si="0"/>
        <v>3938</v>
      </c>
      <c r="AD43" s="1">
        <f t="shared" si="1"/>
        <v>11924</v>
      </c>
      <c r="AE43" s="57">
        <f t="shared" si="2"/>
        <v>0.33025830258302585</v>
      </c>
      <c r="AF43" s="57">
        <f t="shared" si="3"/>
        <v>0.41906651659518901</v>
      </c>
      <c r="AG43" s="57">
        <f t="shared" si="4"/>
        <v>0.17561674533122601</v>
      </c>
    </row>
    <row r="44" spans="1:33" x14ac:dyDescent="0.25">
      <c r="A44" s="57">
        <v>1010</v>
      </c>
      <c r="B44" s="57" t="s">
        <v>610</v>
      </c>
      <c r="C44" s="57" t="s">
        <v>610</v>
      </c>
      <c r="D44" s="57">
        <v>1</v>
      </c>
      <c r="E44" s="57">
        <v>1347</v>
      </c>
      <c r="F44" s="57">
        <v>7.2047188501546802E-2</v>
      </c>
      <c r="G44" s="57">
        <v>1010</v>
      </c>
      <c r="H44" s="57" t="s">
        <v>610</v>
      </c>
      <c r="I44" s="57">
        <v>2</v>
      </c>
      <c r="J44" s="57">
        <v>3944</v>
      </c>
      <c r="K44" s="57">
        <v>0.21095331213815899</v>
      </c>
      <c r="L44" s="57">
        <v>1010</v>
      </c>
      <c r="M44" s="57" t="s">
        <v>610</v>
      </c>
      <c r="N44" s="57">
        <v>3</v>
      </c>
      <c r="O44" s="57">
        <v>11626</v>
      </c>
      <c r="P44" s="57">
        <v>0.62184158390421995</v>
      </c>
      <c r="Q44" s="57" t="s">
        <v>610</v>
      </c>
      <c r="R44" s="57">
        <v>0.38242104737215399</v>
      </c>
      <c r="S44" s="57">
        <v>6484</v>
      </c>
      <c r="T44" s="57">
        <v>0.34681066833261298</v>
      </c>
      <c r="U44" s="57" t="s">
        <v>610</v>
      </c>
      <c r="V44" s="57">
        <v>0.146245857473216</v>
      </c>
      <c r="W44" s="57">
        <v>6484</v>
      </c>
      <c r="X44" s="57">
        <v>0.34681066833261298</v>
      </c>
      <c r="Z44" s="57">
        <v>1010</v>
      </c>
      <c r="AA44" s="57" t="s">
        <v>610</v>
      </c>
      <c r="AB44" s="57" t="s">
        <v>610</v>
      </c>
      <c r="AC44" s="1">
        <f t="shared" si="0"/>
        <v>5291</v>
      </c>
      <c r="AD44" s="1">
        <f t="shared" si="1"/>
        <v>16917</v>
      </c>
      <c r="AE44" s="57">
        <f t="shared" si="2"/>
        <v>0.31276231010226402</v>
      </c>
      <c r="AF44" s="57">
        <f t="shared" si="3"/>
        <v>0.38242104737215399</v>
      </c>
      <c r="AG44" s="57">
        <f t="shared" si="4"/>
        <v>0.146245857473216</v>
      </c>
    </row>
    <row r="45" spans="1:33" x14ac:dyDescent="0.25">
      <c r="A45" s="57">
        <v>1108</v>
      </c>
      <c r="B45" s="57" t="s">
        <v>611</v>
      </c>
      <c r="C45" s="57" t="s">
        <v>612</v>
      </c>
      <c r="D45" s="57">
        <v>1</v>
      </c>
      <c r="E45" s="57">
        <v>1200</v>
      </c>
      <c r="F45" s="57">
        <v>6.41845777296631E-2</v>
      </c>
      <c r="G45" s="57">
        <v>1108</v>
      </c>
      <c r="H45" s="57" t="s">
        <v>611</v>
      </c>
      <c r="I45" s="57">
        <v>2</v>
      </c>
      <c r="J45" s="57">
        <v>3252</v>
      </c>
      <c r="K45" s="57">
        <v>0.17394020564738699</v>
      </c>
      <c r="L45" s="57">
        <v>1108</v>
      </c>
      <c r="M45" s="57" t="s">
        <v>611</v>
      </c>
      <c r="N45" s="57">
        <v>3</v>
      </c>
      <c r="O45" s="57">
        <v>11001</v>
      </c>
      <c r="P45" s="57">
        <v>0.588412116336687</v>
      </c>
      <c r="Q45" s="57" t="s">
        <v>611</v>
      </c>
      <c r="R45" s="57">
        <v>0.36899916578665198</v>
      </c>
      <c r="S45" s="57">
        <v>6501</v>
      </c>
      <c r="T45" s="57">
        <v>0.34771994985045002</v>
      </c>
      <c r="U45" s="57" t="s">
        <v>611</v>
      </c>
      <c r="V45" s="57">
        <v>0.136160384351245</v>
      </c>
      <c r="W45" s="57">
        <v>6501</v>
      </c>
      <c r="X45" s="57">
        <v>0.34771994985045002</v>
      </c>
      <c r="Z45" s="57">
        <v>1108</v>
      </c>
      <c r="AA45" s="57" t="s">
        <v>611</v>
      </c>
      <c r="AB45" s="57" t="s">
        <v>612</v>
      </c>
      <c r="AC45" s="1">
        <f t="shared" si="0"/>
        <v>4452</v>
      </c>
      <c r="AD45" s="1">
        <f t="shared" si="1"/>
        <v>15453</v>
      </c>
      <c r="AE45" s="57">
        <f t="shared" si="2"/>
        <v>0.28809939817511165</v>
      </c>
      <c r="AF45" s="57">
        <f t="shared" si="3"/>
        <v>0.36899916578665198</v>
      </c>
      <c r="AG45" s="57">
        <f t="shared" si="4"/>
        <v>0.136160384351245</v>
      </c>
    </row>
    <row r="46" spans="1:33" x14ac:dyDescent="0.25">
      <c r="A46" s="57">
        <v>1123</v>
      </c>
      <c r="B46" s="57" t="s">
        <v>611</v>
      </c>
      <c r="C46" s="57" t="s">
        <v>611</v>
      </c>
      <c r="D46" s="57">
        <v>1</v>
      </c>
      <c r="E46" s="57">
        <v>997</v>
      </c>
      <c r="F46" s="57">
        <v>5.3326686663728397E-2</v>
      </c>
      <c r="G46" s="57">
        <v>1123</v>
      </c>
      <c r="H46" s="57" t="s">
        <v>611</v>
      </c>
      <c r="I46" s="57">
        <v>2</v>
      </c>
      <c r="J46" s="57">
        <v>3413</v>
      </c>
      <c r="K46" s="57">
        <v>0.182551636492784</v>
      </c>
      <c r="L46" s="57">
        <v>1123</v>
      </c>
      <c r="M46" s="57" t="s">
        <v>611</v>
      </c>
      <c r="N46" s="57">
        <v>3</v>
      </c>
      <c r="O46" s="57">
        <v>17218</v>
      </c>
      <c r="P46" s="57">
        <v>0.92094171612444997</v>
      </c>
      <c r="Q46" s="57" t="s">
        <v>611</v>
      </c>
      <c r="R46" s="57">
        <v>0.34540690815659603</v>
      </c>
      <c r="S46" s="57">
        <v>5994</v>
      </c>
      <c r="T46" s="57">
        <v>0.32060196575966698</v>
      </c>
      <c r="U46" s="57" t="s">
        <v>611</v>
      </c>
      <c r="V46" s="57">
        <v>0.119305932202299</v>
      </c>
      <c r="W46" s="57">
        <v>5994</v>
      </c>
      <c r="X46" s="57">
        <v>0.32060196575966698</v>
      </c>
      <c r="Z46" s="57">
        <v>1123</v>
      </c>
      <c r="AA46" s="57" t="s">
        <v>611</v>
      </c>
      <c r="AB46" s="57" t="s">
        <v>611</v>
      </c>
      <c r="AC46" s="1">
        <f t="shared" si="0"/>
        <v>4410</v>
      </c>
      <c r="AD46" s="1">
        <f t="shared" si="1"/>
        <v>21628</v>
      </c>
      <c r="AE46" s="57">
        <f t="shared" si="2"/>
        <v>0.2039023488071019</v>
      </c>
      <c r="AF46" s="57">
        <f t="shared" si="3"/>
        <v>0.34540690815659603</v>
      </c>
      <c r="AG46" s="57">
        <f t="shared" si="4"/>
        <v>0.119305932202299</v>
      </c>
    </row>
    <row r="47" spans="1:33" x14ac:dyDescent="0.25">
      <c r="A47" s="57">
        <v>1202</v>
      </c>
      <c r="B47" s="57" t="s">
        <v>613</v>
      </c>
      <c r="C47" s="57" t="s">
        <v>614</v>
      </c>
      <c r="D47" s="57">
        <v>1</v>
      </c>
      <c r="E47" s="57">
        <v>878</v>
      </c>
      <c r="F47" s="57">
        <v>4.6961716038870199E-2</v>
      </c>
      <c r="G47" s="57">
        <v>1202</v>
      </c>
      <c r="H47" s="57" t="s">
        <v>613</v>
      </c>
      <c r="I47" s="57">
        <v>2</v>
      </c>
      <c r="J47" s="57">
        <v>2162</v>
      </c>
      <c r="K47" s="57">
        <v>0.11563921420961</v>
      </c>
      <c r="L47" s="57">
        <v>1202</v>
      </c>
      <c r="M47" s="57" t="s">
        <v>613</v>
      </c>
      <c r="N47" s="57">
        <v>3</v>
      </c>
      <c r="O47" s="57">
        <v>4250</v>
      </c>
      <c r="P47" s="57">
        <v>0.22732037945922401</v>
      </c>
      <c r="Q47" s="57" t="s">
        <v>613</v>
      </c>
      <c r="R47" s="57">
        <v>0.41978880029808102</v>
      </c>
      <c r="S47" s="57">
        <v>4463</v>
      </c>
      <c r="T47" s="57">
        <v>0.238713142006239</v>
      </c>
      <c r="U47" s="57" t="s">
        <v>613</v>
      </c>
      <c r="V47" s="57">
        <v>0.176222636855702</v>
      </c>
      <c r="W47" s="57">
        <v>4463</v>
      </c>
      <c r="X47" s="57">
        <v>0.238713142006239</v>
      </c>
      <c r="Z47" s="57">
        <v>1202</v>
      </c>
      <c r="AA47" s="57" t="s">
        <v>613</v>
      </c>
      <c r="AB47" s="57" t="s">
        <v>614</v>
      </c>
      <c r="AC47" s="1">
        <f t="shared" si="0"/>
        <v>3040</v>
      </c>
      <c r="AD47" s="1">
        <f t="shared" si="1"/>
        <v>7290</v>
      </c>
      <c r="AE47" s="57">
        <f t="shared" si="2"/>
        <v>0.41700960219478739</v>
      </c>
      <c r="AF47" s="57">
        <f t="shared" si="3"/>
        <v>0.41978880029808102</v>
      </c>
      <c r="AG47" s="57">
        <f t="shared" si="4"/>
        <v>0.176222636855702</v>
      </c>
    </row>
    <row r="48" spans="1:33" x14ac:dyDescent="0.25">
      <c r="A48" s="57">
        <v>1217</v>
      </c>
      <c r="B48" s="57" t="s">
        <v>613</v>
      </c>
      <c r="C48" s="57" t="s">
        <v>613</v>
      </c>
      <c r="D48" s="57">
        <v>1</v>
      </c>
      <c r="E48" s="57">
        <v>2538</v>
      </c>
      <c r="F48" s="57">
        <v>0.13575038189823699</v>
      </c>
      <c r="G48" s="57">
        <v>1217</v>
      </c>
      <c r="H48" s="57" t="s">
        <v>613</v>
      </c>
      <c r="I48" s="57">
        <v>2</v>
      </c>
      <c r="J48" s="57">
        <v>9834</v>
      </c>
      <c r="K48" s="57">
        <v>0.52599261449458901</v>
      </c>
      <c r="L48" s="57">
        <v>1217</v>
      </c>
      <c r="M48" s="57" t="s">
        <v>613</v>
      </c>
      <c r="N48" s="57">
        <v>3</v>
      </c>
      <c r="O48" s="57">
        <v>57909</v>
      </c>
      <c r="P48" s="57">
        <v>3.0973872597892198</v>
      </c>
      <c r="Q48" s="57" t="s">
        <v>613</v>
      </c>
      <c r="R48" s="57">
        <v>0.35867985961451898</v>
      </c>
      <c r="S48" s="57">
        <v>16543</v>
      </c>
      <c r="T48" s="57">
        <v>0.88483789115151401</v>
      </c>
      <c r="U48" s="57" t="s">
        <v>613</v>
      </c>
      <c r="V48" s="57">
        <v>0.128651241693091</v>
      </c>
      <c r="W48" s="57">
        <v>16543</v>
      </c>
      <c r="X48" s="57">
        <v>0.88483789115151401</v>
      </c>
      <c r="Z48" s="57">
        <v>1217</v>
      </c>
      <c r="AA48" s="57" t="s">
        <v>613</v>
      </c>
      <c r="AB48" s="57" t="s">
        <v>613</v>
      </c>
      <c r="AC48" s="1">
        <f t="shared" si="0"/>
        <v>12372</v>
      </c>
      <c r="AD48" s="1">
        <f t="shared" si="1"/>
        <v>70281</v>
      </c>
      <c r="AE48" s="57">
        <f t="shared" si="2"/>
        <v>0.17603619754983565</v>
      </c>
      <c r="AF48" s="57">
        <f t="shared" si="3"/>
        <v>0.35867985961451898</v>
      </c>
      <c r="AG48" s="57">
        <f t="shared" si="4"/>
        <v>0.128651241693091</v>
      </c>
    </row>
    <row r="49" spans="1:33" x14ac:dyDescent="0.25">
      <c r="A49" s="57">
        <v>1319</v>
      </c>
      <c r="B49" s="57" t="s">
        <v>615</v>
      </c>
      <c r="C49" s="57" t="s">
        <v>616</v>
      </c>
      <c r="D49" s="57">
        <v>1</v>
      </c>
      <c r="E49" s="57">
        <v>331</v>
      </c>
      <c r="F49" s="57">
        <v>1.7704246023765399E-2</v>
      </c>
      <c r="G49" s="57">
        <v>1319</v>
      </c>
      <c r="H49" s="57" t="s">
        <v>615</v>
      </c>
      <c r="I49" s="57">
        <v>2</v>
      </c>
      <c r="J49" s="57">
        <v>1277</v>
      </c>
      <c r="K49" s="57">
        <v>6.8303088133983197E-2</v>
      </c>
      <c r="L49" s="57">
        <v>1319</v>
      </c>
      <c r="M49" s="57" t="s">
        <v>615</v>
      </c>
      <c r="N49" s="57">
        <v>3</v>
      </c>
      <c r="O49" s="57">
        <v>5218</v>
      </c>
      <c r="P49" s="57">
        <v>0.27909593882781802</v>
      </c>
      <c r="Q49" s="57" t="s">
        <v>615</v>
      </c>
      <c r="R49" s="57">
        <v>0.345468671171551</v>
      </c>
      <c r="S49" s="57">
        <v>1997</v>
      </c>
      <c r="T49" s="57">
        <v>0.106813834771781</v>
      </c>
      <c r="U49" s="57" t="s">
        <v>615</v>
      </c>
      <c r="V49" s="57">
        <v>0.119348602761037</v>
      </c>
      <c r="W49" s="57">
        <v>1997</v>
      </c>
      <c r="X49" s="57">
        <v>0.106813834771781</v>
      </c>
      <c r="Z49" s="57">
        <v>1319</v>
      </c>
      <c r="AA49" s="57" t="s">
        <v>615</v>
      </c>
      <c r="AB49" s="57" t="s">
        <v>616</v>
      </c>
      <c r="AC49" s="1">
        <f t="shared" si="0"/>
        <v>1608</v>
      </c>
      <c r="AD49" s="1">
        <f t="shared" si="1"/>
        <v>6826</v>
      </c>
      <c r="AE49" s="57">
        <f t="shared" si="2"/>
        <v>0.23556987987108116</v>
      </c>
      <c r="AF49" s="57">
        <f t="shared" si="3"/>
        <v>0.345468671171551</v>
      </c>
      <c r="AG49" s="57">
        <f t="shared" si="4"/>
        <v>0.119348602761037</v>
      </c>
    </row>
    <row r="50" spans="1:33" x14ac:dyDescent="0.25">
      <c r="A50" s="57">
        <v>1404</v>
      </c>
      <c r="B50" s="57" t="s">
        <v>617</v>
      </c>
      <c r="C50" s="57" t="s">
        <v>618</v>
      </c>
      <c r="D50" s="57">
        <v>1</v>
      </c>
      <c r="E50" s="57">
        <v>503</v>
      </c>
      <c r="F50" s="57">
        <v>2.69040354983505E-2</v>
      </c>
      <c r="G50" s="57">
        <v>1404</v>
      </c>
      <c r="H50" s="57" t="s">
        <v>617</v>
      </c>
      <c r="I50" s="57">
        <v>2</v>
      </c>
      <c r="J50" s="57">
        <v>2414</v>
      </c>
      <c r="K50" s="57">
        <v>0.12911797553283899</v>
      </c>
      <c r="L50" s="57">
        <v>1404</v>
      </c>
      <c r="M50" s="57" t="s">
        <v>617</v>
      </c>
      <c r="N50" s="57">
        <v>3</v>
      </c>
      <c r="O50" s="57">
        <v>8502</v>
      </c>
      <c r="P50" s="57">
        <v>0.454747733214663</v>
      </c>
      <c r="Q50" s="57" t="s">
        <v>617</v>
      </c>
      <c r="R50" s="57">
        <v>0.33698006548271597</v>
      </c>
      <c r="S50" s="57">
        <v>4499</v>
      </c>
      <c r="T50" s="57">
        <v>0.24063867933812899</v>
      </c>
      <c r="U50" s="57" t="s">
        <v>617</v>
      </c>
      <c r="V50" s="57">
        <v>0.11355556453273601</v>
      </c>
      <c r="W50" s="57">
        <v>4499</v>
      </c>
      <c r="X50" s="57">
        <v>0.24063867933812899</v>
      </c>
      <c r="Z50" s="57">
        <v>1404</v>
      </c>
      <c r="AA50" s="57" t="s">
        <v>617</v>
      </c>
      <c r="AB50" s="57" t="s">
        <v>618</v>
      </c>
      <c r="AC50" s="1">
        <f t="shared" si="0"/>
        <v>2917</v>
      </c>
      <c r="AD50" s="1">
        <f t="shared" si="1"/>
        <v>11419</v>
      </c>
      <c r="AE50" s="57">
        <f t="shared" si="2"/>
        <v>0.255451440581487</v>
      </c>
      <c r="AF50" s="57">
        <f t="shared" si="3"/>
        <v>0.33698006548271597</v>
      </c>
      <c r="AG50" s="57">
        <f t="shared" si="4"/>
        <v>0.11355556453273601</v>
      </c>
    </row>
    <row r="51" spans="1:33" x14ac:dyDescent="0.25">
      <c r="A51" s="57">
        <v>1408</v>
      </c>
      <c r="B51" s="57" t="s">
        <v>617</v>
      </c>
      <c r="C51" s="57" t="s">
        <v>617</v>
      </c>
      <c r="D51" s="57">
        <v>1</v>
      </c>
      <c r="E51" s="57">
        <v>523</v>
      </c>
      <c r="F51" s="57">
        <v>2.7973778460511502E-2</v>
      </c>
      <c r="G51" s="57">
        <v>1408</v>
      </c>
      <c r="H51" s="57" t="s">
        <v>617</v>
      </c>
      <c r="I51" s="57">
        <v>2</v>
      </c>
      <c r="J51" s="57">
        <v>1905</v>
      </c>
      <c r="K51" s="57">
        <v>0.10189301714584</v>
      </c>
      <c r="L51" s="57">
        <v>1408</v>
      </c>
      <c r="M51" s="57" t="s">
        <v>617</v>
      </c>
      <c r="N51" s="57">
        <v>3</v>
      </c>
      <c r="O51" s="57">
        <v>7601</v>
      </c>
      <c r="P51" s="57">
        <v>0.40655581276930802</v>
      </c>
      <c r="Q51" s="57" t="s">
        <v>617</v>
      </c>
      <c r="R51" s="57">
        <v>0.34065649211627003</v>
      </c>
      <c r="S51" s="57">
        <v>3511</v>
      </c>
      <c r="T51" s="57">
        <v>0.187793377007373</v>
      </c>
      <c r="U51" s="57" t="s">
        <v>617</v>
      </c>
      <c r="V51" s="57">
        <v>0.116046845620962</v>
      </c>
      <c r="W51" s="57">
        <v>3511</v>
      </c>
      <c r="X51" s="57">
        <v>0.187793377007373</v>
      </c>
      <c r="Z51" s="57">
        <v>1408</v>
      </c>
      <c r="AA51" s="57" t="s">
        <v>617</v>
      </c>
      <c r="AB51" s="57" t="s">
        <v>617</v>
      </c>
      <c r="AC51" s="1">
        <f t="shared" si="0"/>
        <v>2428</v>
      </c>
      <c r="AD51" s="1">
        <f t="shared" si="1"/>
        <v>10029</v>
      </c>
      <c r="AE51" s="57">
        <f t="shared" si="2"/>
        <v>0.24209791604347392</v>
      </c>
      <c r="AF51" s="57">
        <f t="shared" si="3"/>
        <v>0.34065649211627003</v>
      </c>
      <c r="AG51" s="57">
        <f t="shared" si="4"/>
        <v>0.116046845620962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6553-70B9-45FC-94A7-36645AE0B200}">
  <dimension ref="A1:AG51"/>
  <sheetViews>
    <sheetView topLeftCell="T1" workbookViewId="0">
      <selection activeCell="AG2" sqref="AG2:AG51"/>
    </sheetView>
  </sheetViews>
  <sheetFormatPr baseColWidth="10" defaultRowHeight="15" x14ac:dyDescent="0.25"/>
  <cols>
    <col min="1" max="28" width="11.42578125" style="57"/>
    <col min="29" max="29" width="14.7109375" style="57" bestFit="1" customWidth="1"/>
    <col min="30" max="30" width="13" style="57" bestFit="1" customWidth="1"/>
    <col min="31" max="16384" width="11.42578125" style="57"/>
  </cols>
  <sheetData>
    <row r="1" spans="1:33" x14ac:dyDescent="0.25">
      <c r="A1" s="57" t="s">
        <v>541</v>
      </c>
      <c r="B1" s="57" t="s">
        <v>542</v>
      </c>
      <c r="C1" s="57" t="s">
        <v>543</v>
      </c>
      <c r="D1" s="57" t="s">
        <v>544</v>
      </c>
      <c r="E1" s="57" t="s">
        <v>545</v>
      </c>
      <c r="F1" s="57" t="s">
        <v>546</v>
      </c>
      <c r="G1" s="57" t="s">
        <v>547</v>
      </c>
      <c r="H1" s="57" t="s">
        <v>548</v>
      </c>
      <c r="I1" s="57" t="s">
        <v>549</v>
      </c>
      <c r="J1" s="57" t="s">
        <v>550</v>
      </c>
      <c r="K1" s="57" t="s">
        <v>551</v>
      </c>
      <c r="L1" s="57" t="s">
        <v>552</v>
      </c>
      <c r="M1" s="57" t="s">
        <v>553</v>
      </c>
      <c r="N1" s="57" t="s">
        <v>554</v>
      </c>
      <c r="O1" s="57" t="s">
        <v>555</v>
      </c>
      <c r="P1" s="57" t="s">
        <v>556</v>
      </c>
      <c r="Q1" s="57" t="s">
        <v>557</v>
      </c>
      <c r="R1" s="57" t="s">
        <v>558</v>
      </c>
      <c r="S1" s="57" t="s">
        <v>559</v>
      </c>
      <c r="T1" s="57" t="s">
        <v>560</v>
      </c>
      <c r="U1" s="57" t="s">
        <v>561</v>
      </c>
      <c r="V1" s="57" t="s">
        <v>562</v>
      </c>
      <c r="W1" s="57" t="s">
        <v>563</v>
      </c>
      <c r="X1" s="57" t="s">
        <v>564</v>
      </c>
      <c r="Z1" s="57" t="s">
        <v>541</v>
      </c>
      <c r="AA1" s="57" t="s">
        <v>542</v>
      </c>
      <c r="AB1" s="57" t="s">
        <v>543</v>
      </c>
      <c r="AC1" s="57" t="s">
        <v>619</v>
      </c>
      <c r="AD1" s="57" t="s">
        <v>620</v>
      </c>
      <c r="AE1" s="57" t="s">
        <v>622</v>
      </c>
      <c r="AF1" s="57" t="s">
        <v>623</v>
      </c>
      <c r="AG1" s="57" t="s">
        <v>624</v>
      </c>
    </row>
    <row r="2" spans="1:33" x14ac:dyDescent="0.25">
      <c r="A2" s="57">
        <v>101</v>
      </c>
      <c r="B2" s="57" t="s">
        <v>565</v>
      </c>
      <c r="C2" s="57" t="s">
        <v>565</v>
      </c>
      <c r="D2" s="57">
        <v>1</v>
      </c>
      <c r="E2" s="57">
        <v>4195</v>
      </c>
      <c r="F2" s="57">
        <v>0.224378586313281</v>
      </c>
      <c r="G2" s="57">
        <v>101</v>
      </c>
      <c r="H2" s="57" t="s">
        <v>565</v>
      </c>
      <c r="I2" s="57">
        <v>2</v>
      </c>
      <c r="J2" s="57">
        <v>9699</v>
      </c>
      <c r="K2" s="57">
        <v>0.51877184950000199</v>
      </c>
      <c r="L2" s="57">
        <v>101</v>
      </c>
      <c r="M2" s="57" t="s">
        <v>565</v>
      </c>
      <c r="N2" s="57">
        <v>3</v>
      </c>
      <c r="O2" s="57">
        <v>20006</v>
      </c>
      <c r="P2" s="57">
        <v>1.0700638850497</v>
      </c>
      <c r="Q2" s="57" t="s">
        <v>565</v>
      </c>
      <c r="R2" s="57">
        <v>0.37787408327003003</v>
      </c>
      <c r="S2" s="57">
        <v>17101</v>
      </c>
      <c r="T2" s="57">
        <v>0.91468371979580798</v>
      </c>
      <c r="U2" s="57" t="s">
        <v>565</v>
      </c>
      <c r="V2" s="57">
        <v>0.14278882280716601</v>
      </c>
      <c r="W2" s="57">
        <v>17101</v>
      </c>
      <c r="X2" s="57">
        <v>0.91468371979580798</v>
      </c>
      <c r="Z2" s="57">
        <v>101</v>
      </c>
      <c r="AA2" s="57" t="s">
        <v>565</v>
      </c>
      <c r="AB2" s="57" t="s">
        <v>565</v>
      </c>
      <c r="AC2" s="1">
        <f>+E2+J2</f>
        <v>13894</v>
      </c>
      <c r="AD2" s="1">
        <f>+AC2+O2</f>
        <v>33900</v>
      </c>
      <c r="AE2" s="57">
        <f>+AC2/AD2</f>
        <v>0.40985250737463125</v>
      </c>
      <c r="AF2" s="57">
        <f>+R2</f>
        <v>0.37787408327003003</v>
      </c>
      <c r="AG2" s="57">
        <f>+V2</f>
        <v>0.14278882280716601</v>
      </c>
    </row>
    <row r="3" spans="1:33" x14ac:dyDescent="0.25">
      <c r="A3" s="57">
        <v>103</v>
      </c>
      <c r="B3" s="57" t="s">
        <v>565</v>
      </c>
      <c r="C3" s="57" t="s">
        <v>566</v>
      </c>
      <c r="D3" s="57">
        <v>1</v>
      </c>
      <c r="E3" s="57">
        <v>697</v>
      </c>
      <c r="F3" s="57">
        <v>3.7280542231312698E-2</v>
      </c>
      <c r="G3" s="57">
        <v>103</v>
      </c>
      <c r="H3" s="57" t="s">
        <v>565</v>
      </c>
      <c r="I3" s="57">
        <v>2</v>
      </c>
      <c r="J3" s="57">
        <v>2750</v>
      </c>
      <c r="K3" s="57">
        <v>0.14708965729714499</v>
      </c>
      <c r="L3" s="57">
        <v>103</v>
      </c>
      <c r="M3" s="57" t="s">
        <v>565</v>
      </c>
      <c r="N3" s="57">
        <v>3</v>
      </c>
      <c r="O3" s="57">
        <v>7467</v>
      </c>
      <c r="P3" s="57">
        <v>0.399388534922829</v>
      </c>
      <c r="Q3" s="57" t="s">
        <v>565</v>
      </c>
      <c r="R3" s="57">
        <v>0.33131524714961302</v>
      </c>
      <c r="S3" s="57">
        <v>4265</v>
      </c>
      <c r="T3" s="57">
        <v>0.22812268668084401</v>
      </c>
      <c r="U3" s="57" t="s">
        <v>565</v>
      </c>
      <c r="V3" s="57">
        <v>0.109769792993809</v>
      </c>
      <c r="W3" s="57">
        <v>4265</v>
      </c>
      <c r="X3" s="57">
        <v>0.22812268668084401</v>
      </c>
      <c r="Z3" s="57">
        <v>103</v>
      </c>
      <c r="AA3" s="57" t="s">
        <v>565</v>
      </c>
      <c r="AB3" s="57" t="s">
        <v>566</v>
      </c>
      <c r="AC3" s="1">
        <f t="shared" ref="AC3:AC51" si="0">+E3+J3</f>
        <v>3447</v>
      </c>
      <c r="AD3" s="1">
        <f t="shared" ref="AD3:AD51" si="1">+AC3+O3</f>
        <v>10914</v>
      </c>
      <c r="AE3" s="57">
        <f t="shared" ref="AE3:AE51" si="2">+AC3/AD3</f>
        <v>0.31583287520615722</v>
      </c>
      <c r="AF3" s="57">
        <f t="shared" ref="AF3:AF51" si="3">+R3</f>
        <v>0.33131524714961302</v>
      </c>
      <c r="AG3" s="57">
        <f t="shared" ref="AG3:AG51" si="4">+V3</f>
        <v>0.109769792993809</v>
      </c>
    </row>
    <row r="4" spans="1:33" x14ac:dyDescent="0.25">
      <c r="A4" s="57">
        <v>107</v>
      </c>
      <c r="B4" s="57" t="s">
        <v>565</v>
      </c>
      <c r="C4" s="57" t="s">
        <v>567</v>
      </c>
      <c r="D4" s="57">
        <v>1</v>
      </c>
      <c r="E4" s="57">
        <v>1164</v>
      </c>
      <c r="F4" s="57">
        <v>6.2259040397773198E-2</v>
      </c>
      <c r="G4" s="57">
        <v>107</v>
      </c>
      <c r="H4" s="57" t="s">
        <v>565</v>
      </c>
      <c r="I4" s="57">
        <v>2</v>
      </c>
      <c r="J4" s="57">
        <v>2424</v>
      </c>
      <c r="K4" s="57">
        <v>0.12965284701391899</v>
      </c>
      <c r="L4" s="57">
        <v>107</v>
      </c>
      <c r="M4" s="57" t="s">
        <v>565</v>
      </c>
      <c r="N4" s="57">
        <v>3</v>
      </c>
      <c r="O4" s="57">
        <v>4764</v>
      </c>
      <c r="P4" s="57">
        <v>0.25481277358676302</v>
      </c>
      <c r="Q4" s="57" t="s">
        <v>565</v>
      </c>
      <c r="R4" s="57">
        <v>0.43746354968953599</v>
      </c>
      <c r="S4" s="57">
        <v>5011</v>
      </c>
      <c r="T4" s="57">
        <v>0.26802409916945202</v>
      </c>
      <c r="U4" s="57" t="s">
        <v>565</v>
      </c>
      <c r="V4" s="57">
        <v>0.191374357306969</v>
      </c>
      <c r="W4" s="57">
        <v>5011</v>
      </c>
      <c r="X4" s="57">
        <v>0.26802409916945202</v>
      </c>
      <c r="Z4" s="57">
        <v>107</v>
      </c>
      <c r="AA4" s="57" t="s">
        <v>565</v>
      </c>
      <c r="AB4" s="57" t="s">
        <v>567</v>
      </c>
      <c r="AC4" s="1">
        <f t="shared" si="0"/>
        <v>3588</v>
      </c>
      <c r="AD4" s="1">
        <f t="shared" si="1"/>
        <v>8352</v>
      </c>
      <c r="AE4" s="57">
        <f t="shared" si="2"/>
        <v>0.4295977011494253</v>
      </c>
      <c r="AF4" s="57">
        <f t="shared" si="3"/>
        <v>0.43746354968953599</v>
      </c>
      <c r="AG4" s="57">
        <f t="shared" si="4"/>
        <v>0.191374357306969</v>
      </c>
    </row>
    <row r="5" spans="1:33" x14ac:dyDescent="0.25">
      <c r="A5" s="57">
        <v>108</v>
      </c>
      <c r="B5" s="57" t="s">
        <v>565</v>
      </c>
      <c r="C5" s="57" t="s">
        <v>568</v>
      </c>
      <c r="D5" s="57">
        <v>1</v>
      </c>
      <c r="E5" s="57">
        <v>1453</v>
      </c>
      <c r="F5" s="57">
        <v>7.77168262010004E-2</v>
      </c>
      <c r="G5" s="57">
        <v>108</v>
      </c>
      <c r="H5" s="57" t="s">
        <v>565</v>
      </c>
      <c r="I5" s="57">
        <v>2</v>
      </c>
      <c r="J5" s="57">
        <v>3900</v>
      </c>
      <c r="K5" s="57">
        <v>0.208599877621405</v>
      </c>
      <c r="L5" s="57">
        <v>108</v>
      </c>
      <c r="M5" s="57" t="s">
        <v>565</v>
      </c>
      <c r="N5" s="57">
        <v>3</v>
      </c>
      <c r="O5" s="57">
        <v>7037</v>
      </c>
      <c r="P5" s="57">
        <v>0.37638906123636601</v>
      </c>
      <c r="Q5" s="57" t="s">
        <v>565</v>
      </c>
      <c r="R5" s="57">
        <v>0.41518537172307801</v>
      </c>
      <c r="S5" s="57">
        <v>7479</v>
      </c>
      <c r="T5" s="57">
        <v>0.40003038070012498</v>
      </c>
      <c r="U5" s="57" t="s">
        <v>565</v>
      </c>
      <c r="V5" s="57">
        <v>0.17237889289283001</v>
      </c>
      <c r="W5" s="57">
        <v>7479</v>
      </c>
      <c r="X5" s="57">
        <v>0.40003038070012498</v>
      </c>
      <c r="Z5" s="57">
        <v>108</v>
      </c>
      <c r="AA5" s="57" t="s">
        <v>565</v>
      </c>
      <c r="AB5" s="57" t="s">
        <v>568</v>
      </c>
      <c r="AC5" s="1">
        <f t="shared" si="0"/>
        <v>5353</v>
      </c>
      <c r="AD5" s="1">
        <f t="shared" si="1"/>
        <v>12390</v>
      </c>
      <c r="AE5" s="57">
        <f t="shared" si="2"/>
        <v>0.43204196933010491</v>
      </c>
      <c r="AF5" s="57">
        <f t="shared" si="3"/>
        <v>0.41518537172307801</v>
      </c>
      <c r="AG5" s="57">
        <f t="shared" si="4"/>
        <v>0.17237889289283001</v>
      </c>
    </row>
    <row r="6" spans="1:33" x14ac:dyDescent="0.25">
      <c r="A6" s="57">
        <v>201</v>
      </c>
      <c r="B6" s="57" t="s">
        <v>569</v>
      </c>
      <c r="C6" s="57" t="s">
        <v>570</v>
      </c>
      <c r="D6" s="57">
        <v>1</v>
      </c>
      <c r="E6" s="57">
        <v>410</v>
      </c>
      <c r="F6" s="57">
        <v>2.1929730724301599E-2</v>
      </c>
      <c r="G6" s="57">
        <v>201</v>
      </c>
      <c r="H6" s="57" t="s">
        <v>569</v>
      </c>
      <c r="I6" s="57">
        <v>2</v>
      </c>
      <c r="J6" s="57">
        <v>2038</v>
      </c>
      <c r="K6" s="57">
        <v>0.109006807844211</v>
      </c>
      <c r="L6" s="57">
        <v>201</v>
      </c>
      <c r="M6" s="57" t="s">
        <v>569</v>
      </c>
      <c r="N6" s="57">
        <v>3</v>
      </c>
      <c r="O6" s="57">
        <v>4899</v>
      </c>
      <c r="P6" s="57">
        <v>0.26203353858134998</v>
      </c>
      <c r="Q6" s="57" t="s">
        <v>569</v>
      </c>
      <c r="R6" s="57">
        <v>0.35796233160524199</v>
      </c>
      <c r="S6" s="57">
        <v>3371</v>
      </c>
      <c r="T6" s="57">
        <v>0.18030517627224499</v>
      </c>
      <c r="U6" s="57" t="s">
        <v>569</v>
      </c>
      <c r="V6" s="57">
        <v>0.128137030848261</v>
      </c>
      <c r="W6" s="57">
        <v>3371</v>
      </c>
      <c r="X6" s="57">
        <v>0.18030517627224499</v>
      </c>
      <c r="Z6" s="57">
        <v>201</v>
      </c>
      <c r="AA6" s="57" t="s">
        <v>569</v>
      </c>
      <c r="AB6" s="57" t="s">
        <v>570</v>
      </c>
      <c r="AC6" s="1">
        <f t="shared" si="0"/>
        <v>2448</v>
      </c>
      <c r="AD6" s="1">
        <f t="shared" si="1"/>
        <v>7347</v>
      </c>
      <c r="AE6" s="57">
        <f t="shared" si="2"/>
        <v>0.33319722335647201</v>
      </c>
      <c r="AF6" s="57">
        <f t="shared" si="3"/>
        <v>0.35796233160524199</v>
      </c>
      <c r="AG6" s="57">
        <f t="shared" si="4"/>
        <v>0.128137030848261</v>
      </c>
    </row>
    <row r="7" spans="1:33" x14ac:dyDescent="0.25">
      <c r="A7" s="57">
        <v>202</v>
      </c>
      <c r="B7" s="57" t="s">
        <v>569</v>
      </c>
      <c r="C7" s="57" t="s">
        <v>571</v>
      </c>
      <c r="D7" s="57">
        <v>1</v>
      </c>
      <c r="E7" s="57">
        <v>974</v>
      </c>
      <c r="F7" s="57">
        <v>5.2096482257243198E-2</v>
      </c>
      <c r="G7" s="57">
        <v>202</v>
      </c>
      <c r="H7" s="57" t="s">
        <v>569</v>
      </c>
      <c r="I7" s="57">
        <v>2</v>
      </c>
      <c r="J7" s="57">
        <v>3019</v>
      </c>
      <c r="K7" s="57">
        <v>0.161477700138211</v>
      </c>
      <c r="L7" s="57">
        <v>202</v>
      </c>
      <c r="M7" s="57" t="s">
        <v>569</v>
      </c>
      <c r="N7" s="57">
        <v>3</v>
      </c>
      <c r="O7" s="57">
        <v>7135</v>
      </c>
      <c r="P7" s="57">
        <v>0.38163080175095498</v>
      </c>
      <c r="Q7" s="57" t="s">
        <v>569</v>
      </c>
      <c r="R7" s="57">
        <v>0.42541797849097701</v>
      </c>
      <c r="S7" s="57">
        <v>5373</v>
      </c>
      <c r="T7" s="57">
        <v>0.28738644678456698</v>
      </c>
      <c r="U7" s="57" t="s">
        <v>569</v>
      </c>
      <c r="V7" s="57">
        <v>0.18098045642334901</v>
      </c>
      <c r="W7" s="57">
        <v>5373</v>
      </c>
      <c r="X7" s="57">
        <v>0.28738644678456698</v>
      </c>
      <c r="Z7" s="57">
        <v>202</v>
      </c>
      <c r="AA7" s="57" t="s">
        <v>569</v>
      </c>
      <c r="AB7" s="57" t="s">
        <v>571</v>
      </c>
      <c r="AC7" s="1">
        <f t="shared" si="0"/>
        <v>3993</v>
      </c>
      <c r="AD7" s="1">
        <f t="shared" si="1"/>
        <v>11128</v>
      </c>
      <c r="AE7" s="57">
        <f t="shared" si="2"/>
        <v>0.35882458662832495</v>
      </c>
      <c r="AF7" s="57">
        <f t="shared" si="3"/>
        <v>0.42541797849097701</v>
      </c>
      <c r="AG7" s="57">
        <f t="shared" si="4"/>
        <v>0.18098045642334901</v>
      </c>
    </row>
    <row r="8" spans="1:33" x14ac:dyDescent="0.25">
      <c r="A8" s="57">
        <v>203</v>
      </c>
      <c r="B8" s="57" t="s">
        <v>569</v>
      </c>
      <c r="C8" s="57" t="s">
        <v>572</v>
      </c>
      <c r="D8" s="57">
        <v>1</v>
      </c>
      <c r="E8" s="57">
        <v>1273</v>
      </c>
      <c r="F8" s="57">
        <v>6.8089139541550894E-2</v>
      </c>
      <c r="G8" s="57">
        <v>203</v>
      </c>
      <c r="H8" s="57" t="s">
        <v>569</v>
      </c>
      <c r="I8" s="57">
        <v>2</v>
      </c>
      <c r="J8" s="57">
        <v>4997</v>
      </c>
      <c r="K8" s="57">
        <v>0.26727527909593901</v>
      </c>
      <c r="L8" s="57">
        <v>203</v>
      </c>
      <c r="M8" s="57" t="s">
        <v>569</v>
      </c>
      <c r="N8" s="57">
        <v>3</v>
      </c>
      <c r="O8" s="57">
        <v>17447</v>
      </c>
      <c r="P8" s="57">
        <v>0.93319027304119395</v>
      </c>
      <c r="Q8" s="57" t="s">
        <v>569</v>
      </c>
      <c r="R8" s="57">
        <v>0.34317813685429799</v>
      </c>
      <c r="S8" s="57">
        <v>8412</v>
      </c>
      <c r="T8" s="57">
        <v>0.44993388988493799</v>
      </c>
      <c r="U8" s="57" t="s">
        <v>569</v>
      </c>
      <c r="V8" s="57">
        <v>0.117771233614788</v>
      </c>
      <c r="W8" s="57">
        <v>8412</v>
      </c>
      <c r="X8" s="57">
        <v>0.44993388988493799</v>
      </c>
      <c r="Z8" s="57">
        <v>203</v>
      </c>
      <c r="AA8" s="57" t="s">
        <v>569</v>
      </c>
      <c r="AB8" s="57" t="s">
        <v>572</v>
      </c>
      <c r="AC8" s="1">
        <f t="shared" si="0"/>
        <v>6270</v>
      </c>
      <c r="AD8" s="1">
        <f t="shared" si="1"/>
        <v>23717</v>
      </c>
      <c r="AE8" s="57">
        <f t="shared" si="2"/>
        <v>0.26436733145001473</v>
      </c>
      <c r="AF8" s="57">
        <f t="shared" si="3"/>
        <v>0.34317813685429799</v>
      </c>
      <c r="AG8" s="57">
        <f t="shared" si="4"/>
        <v>0.117771233614788</v>
      </c>
    </row>
    <row r="9" spans="1:33" x14ac:dyDescent="0.25">
      <c r="A9" s="57">
        <v>207</v>
      </c>
      <c r="B9" s="57" t="s">
        <v>569</v>
      </c>
      <c r="C9" s="57" t="s">
        <v>573</v>
      </c>
      <c r="D9" s="57">
        <v>1</v>
      </c>
      <c r="E9" s="57">
        <v>1183</v>
      </c>
      <c r="F9" s="57">
        <v>6.3275296211826204E-2</v>
      </c>
      <c r="G9" s="57">
        <v>207</v>
      </c>
      <c r="H9" s="57" t="s">
        <v>569</v>
      </c>
      <c r="I9" s="57">
        <v>2</v>
      </c>
      <c r="J9" s="57">
        <v>5116</v>
      </c>
      <c r="K9" s="57">
        <v>0.27364024972079698</v>
      </c>
      <c r="L9" s="57">
        <v>207</v>
      </c>
      <c r="M9" s="57" t="s">
        <v>569</v>
      </c>
      <c r="N9" s="57">
        <v>3</v>
      </c>
      <c r="O9" s="57">
        <v>14270</v>
      </c>
      <c r="P9" s="57">
        <v>0.76326160350191097</v>
      </c>
      <c r="Q9" s="57" t="s">
        <v>569</v>
      </c>
      <c r="R9" s="57">
        <v>0.38255002803412502</v>
      </c>
      <c r="S9" s="57">
        <v>9635</v>
      </c>
      <c r="T9" s="57">
        <v>0.51534867202108703</v>
      </c>
      <c r="U9" s="57" t="s">
        <v>569</v>
      </c>
      <c r="V9" s="57">
        <v>0.14634452394891001</v>
      </c>
      <c r="W9" s="57">
        <v>9635</v>
      </c>
      <c r="X9" s="57">
        <v>0.51534867202108703</v>
      </c>
      <c r="Z9" s="57">
        <v>207</v>
      </c>
      <c r="AA9" s="57" t="s">
        <v>569</v>
      </c>
      <c r="AB9" s="57" t="s">
        <v>573</v>
      </c>
      <c r="AC9" s="1">
        <f t="shared" si="0"/>
        <v>6299</v>
      </c>
      <c r="AD9" s="1">
        <f t="shared" si="1"/>
        <v>20569</v>
      </c>
      <c r="AE9" s="57">
        <f t="shared" si="2"/>
        <v>0.30623754193203362</v>
      </c>
      <c r="AF9" s="57">
        <f t="shared" si="3"/>
        <v>0.38255002803412502</v>
      </c>
      <c r="AG9" s="57">
        <f t="shared" si="4"/>
        <v>0.14634452394891001</v>
      </c>
    </row>
    <row r="10" spans="1:33" x14ac:dyDescent="0.25">
      <c r="A10" s="57">
        <v>210</v>
      </c>
      <c r="B10" s="57" t="s">
        <v>569</v>
      </c>
      <c r="C10" s="57" t="s">
        <v>569</v>
      </c>
      <c r="D10" s="57">
        <v>1</v>
      </c>
      <c r="E10" s="57">
        <v>3222</v>
      </c>
      <c r="F10" s="57">
        <v>0.17233559120414499</v>
      </c>
      <c r="G10" s="57">
        <v>210</v>
      </c>
      <c r="H10" s="57" t="s">
        <v>569</v>
      </c>
      <c r="I10" s="57">
        <v>2</v>
      </c>
      <c r="J10" s="57">
        <v>19486</v>
      </c>
      <c r="K10" s="57">
        <v>1.0422505680335099</v>
      </c>
      <c r="L10" s="57">
        <v>210</v>
      </c>
      <c r="M10" s="57" t="s">
        <v>569</v>
      </c>
      <c r="N10" s="57">
        <v>3</v>
      </c>
      <c r="O10" s="57">
        <v>54886</v>
      </c>
      <c r="P10" s="57">
        <v>2.9356956110585699</v>
      </c>
      <c r="Q10" s="57" t="s">
        <v>569</v>
      </c>
      <c r="R10" s="57">
        <v>0.37193679497301801</v>
      </c>
      <c r="S10" s="57">
        <v>25832</v>
      </c>
      <c r="T10" s="57">
        <v>1.38168000992721</v>
      </c>
      <c r="U10" s="57" t="s">
        <v>569</v>
      </c>
      <c r="V10" s="57">
        <v>0.138336979454801</v>
      </c>
      <c r="W10" s="57">
        <v>25832</v>
      </c>
      <c r="X10" s="57">
        <v>1.38168000992721</v>
      </c>
      <c r="Z10" s="57">
        <v>210</v>
      </c>
      <c r="AA10" s="57" t="s">
        <v>569</v>
      </c>
      <c r="AB10" s="57" t="s">
        <v>569</v>
      </c>
      <c r="AC10" s="1">
        <f t="shared" si="0"/>
        <v>22708</v>
      </c>
      <c r="AD10" s="1">
        <f t="shared" si="1"/>
        <v>77594</v>
      </c>
      <c r="AE10" s="57">
        <f t="shared" si="2"/>
        <v>0.29265149367219118</v>
      </c>
      <c r="AF10" s="57">
        <f t="shared" si="3"/>
        <v>0.37193679497301801</v>
      </c>
      <c r="AG10" s="57">
        <f t="shared" si="4"/>
        <v>0.138336979454801</v>
      </c>
    </row>
    <row r="11" spans="1:33" x14ac:dyDescent="0.25">
      <c r="A11" s="57">
        <v>301</v>
      </c>
      <c r="B11" s="57" t="s">
        <v>574</v>
      </c>
      <c r="C11" s="57" t="s">
        <v>575</v>
      </c>
      <c r="D11" s="57">
        <v>1</v>
      </c>
      <c r="E11" s="57">
        <v>1516</v>
      </c>
      <c r="F11" s="57">
        <v>8.1086516531807706E-2</v>
      </c>
      <c r="G11" s="57">
        <v>301</v>
      </c>
      <c r="H11" s="57" t="s">
        <v>574</v>
      </c>
      <c r="I11" s="57">
        <v>2</v>
      </c>
      <c r="J11" s="57">
        <v>4003</v>
      </c>
      <c r="K11" s="57">
        <v>0.214109053876535</v>
      </c>
      <c r="L11" s="57">
        <v>301</v>
      </c>
      <c r="M11" s="57" t="s">
        <v>574</v>
      </c>
      <c r="N11" s="57">
        <v>3</v>
      </c>
      <c r="O11" s="57">
        <v>12291</v>
      </c>
      <c r="P11" s="57">
        <v>0.65741053739607402</v>
      </c>
      <c r="Q11" s="57" t="s">
        <v>574</v>
      </c>
      <c r="R11" s="57">
        <v>0.37906113975691003</v>
      </c>
      <c r="S11" s="57">
        <v>7623</v>
      </c>
      <c r="T11" s="57">
        <v>0.407732530027685</v>
      </c>
      <c r="U11" s="57" t="s">
        <v>574</v>
      </c>
      <c r="V11" s="57">
        <v>0.143687347673807</v>
      </c>
      <c r="W11" s="57">
        <v>7623</v>
      </c>
      <c r="X11" s="57">
        <v>0.407732530027685</v>
      </c>
      <c r="Z11" s="57">
        <v>301</v>
      </c>
      <c r="AA11" s="57" t="s">
        <v>574</v>
      </c>
      <c r="AB11" s="57" t="s">
        <v>575</v>
      </c>
      <c r="AC11" s="1">
        <f t="shared" si="0"/>
        <v>5519</v>
      </c>
      <c r="AD11" s="1">
        <f t="shared" si="1"/>
        <v>17810</v>
      </c>
      <c r="AE11" s="57">
        <f t="shared" si="2"/>
        <v>0.30988208871420553</v>
      </c>
      <c r="AF11" s="57">
        <f t="shared" si="3"/>
        <v>0.37906113975691003</v>
      </c>
      <c r="AG11" s="57">
        <f t="shared" si="4"/>
        <v>0.143687347673807</v>
      </c>
    </row>
    <row r="12" spans="1:33" x14ac:dyDescent="0.25">
      <c r="A12" s="57">
        <v>306</v>
      </c>
      <c r="B12" s="57" t="s">
        <v>574</v>
      </c>
      <c r="C12" s="57" t="s">
        <v>576</v>
      </c>
      <c r="D12" s="57">
        <v>1</v>
      </c>
      <c r="E12" s="57">
        <v>1260</v>
      </c>
      <c r="F12" s="57">
        <v>6.7393806616146301E-2</v>
      </c>
      <c r="G12" s="57">
        <v>306</v>
      </c>
      <c r="H12" s="57" t="s">
        <v>574</v>
      </c>
      <c r="I12" s="57">
        <v>2</v>
      </c>
      <c r="J12" s="57">
        <v>4472</v>
      </c>
      <c r="K12" s="57">
        <v>0.23919452633921101</v>
      </c>
      <c r="L12" s="57">
        <v>306</v>
      </c>
      <c r="M12" s="57" t="s">
        <v>574</v>
      </c>
      <c r="N12" s="57">
        <v>3</v>
      </c>
      <c r="O12" s="57">
        <v>16616</v>
      </c>
      <c r="P12" s="57">
        <v>0.88874245296340204</v>
      </c>
      <c r="Q12" s="57" t="s">
        <v>574</v>
      </c>
      <c r="R12" s="57">
        <v>0.33821439773338002</v>
      </c>
      <c r="S12" s="57">
        <v>7643</v>
      </c>
      <c r="T12" s="57">
        <v>0.40880227298984601</v>
      </c>
      <c r="U12" s="57" t="s">
        <v>574</v>
      </c>
      <c r="V12" s="57">
        <v>0.114388978834153</v>
      </c>
      <c r="W12" s="57">
        <v>7643</v>
      </c>
      <c r="X12" s="57">
        <v>0.40880227298984601</v>
      </c>
      <c r="Z12" s="57">
        <v>306</v>
      </c>
      <c r="AA12" s="57" t="s">
        <v>574</v>
      </c>
      <c r="AB12" s="57" t="s">
        <v>576</v>
      </c>
      <c r="AC12" s="1">
        <f t="shared" si="0"/>
        <v>5732</v>
      </c>
      <c r="AD12" s="1">
        <f t="shared" si="1"/>
        <v>22348</v>
      </c>
      <c r="AE12" s="57">
        <f t="shared" si="2"/>
        <v>0.25648827635582605</v>
      </c>
      <c r="AF12" s="57">
        <f t="shared" si="3"/>
        <v>0.33821439773338002</v>
      </c>
      <c r="AG12" s="57">
        <f t="shared" si="4"/>
        <v>0.114388978834153</v>
      </c>
    </row>
    <row r="13" spans="1:33" x14ac:dyDescent="0.25">
      <c r="A13" s="57">
        <v>308</v>
      </c>
      <c r="B13" s="57" t="s">
        <v>574</v>
      </c>
      <c r="C13" s="57" t="s">
        <v>577</v>
      </c>
      <c r="D13" s="57">
        <v>1</v>
      </c>
      <c r="E13" s="57">
        <v>1497</v>
      </c>
      <c r="F13" s="57">
        <v>8.0070260717754693E-2</v>
      </c>
      <c r="G13" s="57">
        <v>308</v>
      </c>
      <c r="H13" s="57" t="s">
        <v>574</v>
      </c>
      <c r="I13" s="57">
        <v>2</v>
      </c>
      <c r="J13" s="57">
        <v>3055</v>
      </c>
      <c r="K13" s="57">
        <v>0.16340323747010099</v>
      </c>
      <c r="L13" s="57">
        <v>308</v>
      </c>
      <c r="M13" s="57" t="s">
        <v>574</v>
      </c>
      <c r="N13" s="57">
        <v>3</v>
      </c>
      <c r="O13" s="57">
        <v>9153</v>
      </c>
      <c r="P13" s="57">
        <v>0.489567866633005</v>
      </c>
      <c r="Q13" s="57" t="s">
        <v>574</v>
      </c>
      <c r="R13" s="57">
        <v>0.36398856582223099</v>
      </c>
      <c r="S13" s="57">
        <v>5891</v>
      </c>
      <c r="T13" s="57">
        <v>0.31509278950453801</v>
      </c>
      <c r="U13" s="57" t="s">
        <v>574</v>
      </c>
      <c r="V13" s="57">
        <v>0.13248767604932399</v>
      </c>
      <c r="W13" s="57">
        <v>5891</v>
      </c>
      <c r="X13" s="57">
        <v>0.31509278950453801</v>
      </c>
      <c r="Z13" s="57">
        <v>308</v>
      </c>
      <c r="AA13" s="57" t="s">
        <v>574</v>
      </c>
      <c r="AB13" s="57" t="s">
        <v>577</v>
      </c>
      <c r="AC13" s="1">
        <f t="shared" si="0"/>
        <v>4552</v>
      </c>
      <c r="AD13" s="1">
        <f t="shared" si="1"/>
        <v>13705</v>
      </c>
      <c r="AE13" s="57">
        <f t="shared" si="2"/>
        <v>0.33214155417730756</v>
      </c>
      <c r="AF13" s="57">
        <f t="shared" si="3"/>
        <v>0.36398856582223099</v>
      </c>
      <c r="AG13" s="57">
        <f t="shared" si="4"/>
        <v>0.13248767604932399</v>
      </c>
    </row>
    <row r="14" spans="1:33" x14ac:dyDescent="0.25">
      <c r="A14" s="57">
        <v>311</v>
      </c>
      <c r="B14" s="57" t="s">
        <v>574</v>
      </c>
      <c r="C14" s="57" t="s">
        <v>578</v>
      </c>
      <c r="D14" s="57">
        <v>1</v>
      </c>
      <c r="E14" s="57">
        <v>894</v>
      </c>
      <c r="F14" s="57">
        <v>4.7817510408599002E-2</v>
      </c>
      <c r="G14" s="57">
        <v>311</v>
      </c>
      <c r="H14" s="57" t="s">
        <v>574</v>
      </c>
      <c r="I14" s="57">
        <v>2</v>
      </c>
      <c r="J14" s="57">
        <v>1916</v>
      </c>
      <c r="K14" s="57">
        <v>0.102481375775029</v>
      </c>
      <c r="L14" s="57">
        <v>311</v>
      </c>
      <c r="M14" s="57" t="s">
        <v>574</v>
      </c>
      <c r="N14" s="57">
        <v>3</v>
      </c>
      <c r="O14" s="57">
        <v>5685</v>
      </c>
      <c r="P14" s="57">
        <v>0.304074436994279</v>
      </c>
      <c r="Q14" s="57" t="s">
        <v>574</v>
      </c>
      <c r="R14" s="57">
        <v>0.34848442866378199</v>
      </c>
      <c r="S14" s="57">
        <v>3283</v>
      </c>
      <c r="T14" s="57">
        <v>0.17559830723873701</v>
      </c>
      <c r="U14" s="57" t="s">
        <v>574</v>
      </c>
      <c r="V14" s="57">
        <v>0.121441397021123</v>
      </c>
      <c r="W14" s="57">
        <v>3283</v>
      </c>
      <c r="X14" s="57">
        <v>0.17559830723873701</v>
      </c>
      <c r="Z14" s="57">
        <v>311</v>
      </c>
      <c r="AA14" s="57" t="s">
        <v>574</v>
      </c>
      <c r="AB14" s="57" t="s">
        <v>578</v>
      </c>
      <c r="AC14" s="1">
        <f t="shared" si="0"/>
        <v>2810</v>
      </c>
      <c r="AD14" s="1">
        <f t="shared" si="1"/>
        <v>8495</v>
      </c>
      <c r="AE14" s="57">
        <f t="shared" si="2"/>
        <v>0.33078281341965865</v>
      </c>
      <c r="AF14" s="57">
        <f t="shared" si="3"/>
        <v>0.34848442866378199</v>
      </c>
      <c r="AG14" s="57">
        <f t="shared" si="4"/>
        <v>0.121441397021123</v>
      </c>
    </row>
    <row r="15" spans="1:33" x14ac:dyDescent="0.25">
      <c r="A15" s="57">
        <v>315</v>
      </c>
      <c r="B15" s="57" t="s">
        <v>574</v>
      </c>
      <c r="C15" s="57" t="s">
        <v>574</v>
      </c>
      <c r="D15" s="57">
        <v>1</v>
      </c>
      <c r="E15" s="57">
        <v>925</v>
      </c>
      <c r="F15" s="57">
        <v>4.9475611999948703E-2</v>
      </c>
      <c r="G15" s="57">
        <v>315</v>
      </c>
      <c r="H15" s="57" t="s">
        <v>574</v>
      </c>
      <c r="I15" s="57">
        <v>2</v>
      </c>
      <c r="J15" s="57">
        <v>5171</v>
      </c>
      <c r="K15" s="57">
        <v>0.27658204286673999</v>
      </c>
      <c r="L15" s="57">
        <v>315</v>
      </c>
      <c r="M15" s="57" t="s">
        <v>574</v>
      </c>
      <c r="N15" s="57">
        <v>3</v>
      </c>
      <c r="O15" s="57">
        <v>16959</v>
      </c>
      <c r="P15" s="57">
        <v>0.90708854476446399</v>
      </c>
      <c r="Q15" s="57" t="s">
        <v>574</v>
      </c>
      <c r="R15" s="57">
        <v>0.32898410368709002</v>
      </c>
      <c r="S15" s="57">
        <v>8420</v>
      </c>
      <c r="T15" s="57">
        <v>0.45036178706980301</v>
      </c>
      <c r="U15" s="57" t="s">
        <v>574</v>
      </c>
      <c r="V15" s="57">
        <v>0.108230540478798</v>
      </c>
      <c r="W15" s="57">
        <v>8420</v>
      </c>
      <c r="X15" s="57">
        <v>0.45036178706980301</v>
      </c>
      <c r="Z15" s="57">
        <v>315</v>
      </c>
      <c r="AA15" s="57" t="s">
        <v>574</v>
      </c>
      <c r="AB15" s="57" t="s">
        <v>574</v>
      </c>
      <c r="AC15" s="1">
        <f t="shared" si="0"/>
        <v>6096</v>
      </c>
      <c r="AD15" s="1">
        <f t="shared" si="1"/>
        <v>23055</v>
      </c>
      <c r="AE15" s="57">
        <f t="shared" si="2"/>
        <v>0.26441119063109952</v>
      </c>
      <c r="AF15" s="57">
        <f t="shared" si="3"/>
        <v>0.32898410368709002</v>
      </c>
      <c r="AG15" s="57">
        <f t="shared" si="4"/>
        <v>0.108230540478798</v>
      </c>
    </row>
    <row r="16" spans="1:33" x14ac:dyDescent="0.25">
      <c r="A16" s="57">
        <v>407</v>
      </c>
      <c r="B16" s="57" t="s">
        <v>579</v>
      </c>
      <c r="C16" s="57" t="s">
        <v>579</v>
      </c>
      <c r="D16" s="57">
        <v>1</v>
      </c>
      <c r="E16" s="57">
        <v>433</v>
      </c>
      <c r="F16" s="57">
        <v>2.3159935130786801E-2</v>
      </c>
      <c r="G16" s="57">
        <v>407</v>
      </c>
      <c r="H16" s="57" t="s">
        <v>579</v>
      </c>
      <c r="I16" s="57">
        <v>2</v>
      </c>
      <c r="J16" s="57">
        <v>1583</v>
      </c>
      <c r="K16" s="57">
        <v>8.4670155455047302E-2</v>
      </c>
      <c r="L16" s="57">
        <v>407</v>
      </c>
      <c r="M16" s="57" t="s">
        <v>579</v>
      </c>
      <c r="N16" s="57">
        <v>3</v>
      </c>
      <c r="O16" s="57">
        <v>6529</v>
      </c>
      <c r="P16" s="57">
        <v>0.34921758999747499</v>
      </c>
      <c r="Q16" s="57" t="s">
        <v>579</v>
      </c>
      <c r="R16" s="57">
        <v>0.348516457795363</v>
      </c>
      <c r="S16" s="57">
        <v>2935</v>
      </c>
      <c r="T16" s="57">
        <v>0.15698477969713401</v>
      </c>
      <c r="U16" s="57" t="s">
        <v>579</v>
      </c>
      <c r="V16" s="57">
        <v>0.12146372135422701</v>
      </c>
      <c r="W16" s="57">
        <v>2935</v>
      </c>
      <c r="X16" s="57">
        <v>0.15698477969713401</v>
      </c>
      <c r="Z16" s="57">
        <v>407</v>
      </c>
      <c r="AA16" s="57" t="s">
        <v>579</v>
      </c>
      <c r="AB16" s="57" t="s">
        <v>579</v>
      </c>
      <c r="AC16" s="1">
        <f t="shared" si="0"/>
        <v>2016</v>
      </c>
      <c r="AD16" s="1">
        <f t="shared" si="1"/>
        <v>8545</v>
      </c>
      <c r="AE16" s="57">
        <f t="shared" si="2"/>
        <v>0.23592744294909304</v>
      </c>
      <c r="AF16" s="57">
        <f t="shared" si="3"/>
        <v>0.348516457795363</v>
      </c>
      <c r="AG16" s="57">
        <f t="shared" si="4"/>
        <v>0.12146372135422701</v>
      </c>
    </row>
    <row r="17" spans="1:33" x14ac:dyDescent="0.25">
      <c r="A17" s="57">
        <v>501</v>
      </c>
      <c r="B17" s="57" t="s">
        <v>580</v>
      </c>
      <c r="C17" s="57" t="s">
        <v>581</v>
      </c>
      <c r="D17" s="57">
        <v>1</v>
      </c>
      <c r="E17" s="57">
        <v>31</v>
      </c>
      <c r="F17" s="57">
        <v>1.65810159134963E-3</v>
      </c>
      <c r="G17" s="57">
        <v>501</v>
      </c>
      <c r="H17" s="57" t="s">
        <v>580</v>
      </c>
      <c r="I17" s="57">
        <v>2</v>
      </c>
      <c r="J17" s="57">
        <v>364</v>
      </c>
      <c r="K17" s="57">
        <v>1.9469321911331099E-2</v>
      </c>
      <c r="L17" s="57">
        <v>501</v>
      </c>
      <c r="M17" s="57" t="s">
        <v>580</v>
      </c>
      <c r="N17" s="57">
        <v>3</v>
      </c>
      <c r="O17" s="57">
        <v>10612</v>
      </c>
      <c r="P17" s="57">
        <v>0.567605615722654</v>
      </c>
      <c r="Q17" s="57" t="s">
        <v>580</v>
      </c>
      <c r="R17" s="57">
        <v>0.20411202768691</v>
      </c>
      <c r="S17" s="57">
        <v>395</v>
      </c>
      <c r="T17" s="57">
        <v>2.1127423502680799E-2</v>
      </c>
      <c r="U17" s="57" t="s">
        <v>580</v>
      </c>
      <c r="V17" s="57">
        <v>4.1661719846462102E-2</v>
      </c>
      <c r="W17" s="57">
        <v>395</v>
      </c>
      <c r="X17" s="57">
        <v>2.1127423502680799E-2</v>
      </c>
      <c r="Z17" s="57">
        <v>501</v>
      </c>
      <c r="AA17" s="57" t="s">
        <v>580</v>
      </c>
      <c r="AB17" s="57" t="s">
        <v>581</v>
      </c>
      <c r="AC17" s="1">
        <f t="shared" si="0"/>
        <v>395</v>
      </c>
      <c r="AD17" s="1">
        <f t="shared" si="1"/>
        <v>11007</v>
      </c>
      <c r="AE17" s="57">
        <f t="shared" si="2"/>
        <v>3.588625420187154E-2</v>
      </c>
      <c r="AF17" s="57">
        <f t="shared" si="3"/>
        <v>0.20411202768691</v>
      </c>
      <c r="AG17" s="57">
        <f t="shared" si="4"/>
        <v>4.1661719846462102E-2</v>
      </c>
    </row>
    <row r="18" spans="1:33" x14ac:dyDescent="0.25">
      <c r="A18" s="57">
        <v>502</v>
      </c>
      <c r="B18" s="57" t="s">
        <v>580</v>
      </c>
      <c r="C18" s="57" t="s">
        <v>582</v>
      </c>
      <c r="D18" s="57">
        <v>1</v>
      </c>
      <c r="E18" s="57">
        <v>1650</v>
      </c>
      <c r="F18" s="57">
        <v>8.8253794378286801E-2</v>
      </c>
      <c r="G18" s="57">
        <v>502</v>
      </c>
      <c r="H18" s="57" t="s">
        <v>580</v>
      </c>
      <c r="I18" s="57">
        <v>2</v>
      </c>
      <c r="J18" s="57">
        <v>4522</v>
      </c>
      <c r="K18" s="57">
        <v>0.24186888374461399</v>
      </c>
      <c r="L18" s="57">
        <v>502</v>
      </c>
      <c r="M18" s="57" t="s">
        <v>580</v>
      </c>
      <c r="N18" s="57">
        <v>3</v>
      </c>
      <c r="O18" s="57">
        <v>15929</v>
      </c>
      <c r="P18" s="57">
        <v>0.85199678221316999</v>
      </c>
      <c r="Q18" s="57" t="s">
        <v>580</v>
      </c>
      <c r="R18" s="57">
        <v>0.35227045296878101</v>
      </c>
      <c r="S18" s="57">
        <v>7866</v>
      </c>
      <c r="T18" s="57">
        <v>0.420729907017942</v>
      </c>
      <c r="U18" s="57" t="s">
        <v>580</v>
      </c>
      <c r="V18" s="57">
        <v>0.12409447203483</v>
      </c>
      <c r="W18" s="57">
        <v>7866</v>
      </c>
      <c r="X18" s="57">
        <v>0.420729907017942</v>
      </c>
      <c r="Z18" s="57">
        <v>502</v>
      </c>
      <c r="AA18" s="57" t="s">
        <v>580</v>
      </c>
      <c r="AB18" s="57" t="s">
        <v>582</v>
      </c>
      <c r="AC18" s="1">
        <f t="shared" si="0"/>
        <v>6172</v>
      </c>
      <c r="AD18" s="1">
        <f t="shared" si="1"/>
        <v>22101</v>
      </c>
      <c r="AE18" s="57">
        <f t="shared" si="2"/>
        <v>0.27926338174743226</v>
      </c>
      <c r="AF18" s="57">
        <f t="shared" si="3"/>
        <v>0.35227045296878101</v>
      </c>
      <c r="AG18" s="57">
        <f t="shared" si="4"/>
        <v>0.12409447203483</v>
      </c>
    </row>
    <row r="19" spans="1:33" x14ac:dyDescent="0.25">
      <c r="A19" s="57">
        <v>503</v>
      </c>
      <c r="B19" s="57" t="s">
        <v>580</v>
      </c>
      <c r="C19" s="57" t="s">
        <v>583</v>
      </c>
      <c r="D19" s="57">
        <v>1</v>
      </c>
      <c r="E19" s="57">
        <v>1204</v>
      </c>
      <c r="F19" s="57">
        <v>6.4398526322095306E-2</v>
      </c>
      <c r="G19" s="57">
        <v>503</v>
      </c>
      <c r="H19" s="57" t="s">
        <v>580</v>
      </c>
      <c r="I19" s="57">
        <v>2</v>
      </c>
      <c r="J19" s="57">
        <v>6076</v>
      </c>
      <c r="K19" s="57">
        <v>0.32498791190452803</v>
      </c>
      <c r="L19" s="57">
        <v>503</v>
      </c>
      <c r="M19" s="57" t="s">
        <v>580</v>
      </c>
      <c r="N19" s="57">
        <v>3</v>
      </c>
      <c r="O19" s="57">
        <v>24897</v>
      </c>
      <c r="P19" s="57">
        <v>1.33166952644619</v>
      </c>
      <c r="Q19" s="57" t="s">
        <v>580</v>
      </c>
      <c r="R19" s="57">
        <v>0.33021971592111499</v>
      </c>
      <c r="S19" s="57">
        <v>7879</v>
      </c>
      <c r="T19" s="57">
        <v>0.42142523994334602</v>
      </c>
      <c r="U19" s="57" t="s">
        <v>580</v>
      </c>
      <c r="V19" s="57">
        <v>0.10904506078302199</v>
      </c>
      <c r="W19" s="57">
        <v>7879</v>
      </c>
      <c r="X19" s="57">
        <v>0.42142523994334602</v>
      </c>
      <c r="Z19" s="57">
        <v>503</v>
      </c>
      <c r="AA19" s="57" t="s">
        <v>580</v>
      </c>
      <c r="AB19" s="57" t="s">
        <v>583</v>
      </c>
      <c r="AC19" s="1">
        <f t="shared" si="0"/>
        <v>7280</v>
      </c>
      <c r="AD19" s="1">
        <f t="shared" si="1"/>
        <v>32177</v>
      </c>
      <c r="AE19" s="57">
        <f t="shared" si="2"/>
        <v>0.22624856263790907</v>
      </c>
      <c r="AF19" s="57">
        <f t="shared" si="3"/>
        <v>0.33021971592111499</v>
      </c>
      <c r="AG19" s="57">
        <f t="shared" si="4"/>
        <v>0.10904506078302199</v>
      </c>
    </row>
    <row r="20" spans="1:33" x14ac:dyDescent="0.25">
      <c r="A20" s="57">
        <v>509</v>
      </c>
      <c r="B20" s="57" t="s">
        <v>580</v>
      </c>
      <c r="C20" s="57" t="s">
        <v>580</v>
      </c>
      <c r="D20" s="57">
        <v>1</v>
      </c>
      <c r="E20" s="57">
        <v>809</v>
      </c>
      <c r="F20" s="57">
        <v>4.32711028194145E-2</v>
      </c>
      <c r="G20" s="57">
        <v>509</v>
      </c>
      <c r="H20" s="57" t="s">
        <v>580</v>
      </c>
      <c r="I20" s="57">
        <v>2</v>
      </c>
      <c r="J20" s="57">
        <v>3492</v>
      </c>
      <c r="K20" s="57">
        <v>0.18677712119331999</v>
      </c>
      <c r="L20" s="57">
        <v>509</v>
      </c>
      <c r="M20" s="57" t="s">
        <v>580</v>
      </c>
      <c r="N20" s="57">
        <v>3</v>
      </c>
      <c r="O20" s="57">
        <v>8876</v>
      </c>
      <c r="P20" s="57">
        <v>0.47475192660707499</v>
      </c>
      <c r="Q20" s="57" t="s">
        <v>580</v>
      </c>
      <c r="R20" s="57">
        <v>0.31778174955595001</v>
      </c>
      <c r="S20" s="57">
        <v>5810</v>
      </c>
      <c r="T20" s="57">
        <v>0.31076033050778601</v>
      </c>
      <c r="U20" s="57" t="s">
        <v>580</v>
      </c>
      <c r="V20" s="57">
        <v>0.10098524035084</v>
      </c>
      <c r="W20" s="57">
        <v>5810</v>
      </c>
      <c r="X20" s="57">
        <v>0.31076033050778601</v>
      </c>
      <c r="Z20" s="57">
        <v>509</v>
      </c>
      <c r="AA20" s="57" t="s">
        <v>580</v>
      </c>
      <c r="AB20" s="57" t="s">
        <v>580</v>
      </c>
      <c r="AC20" s="1">
        <f t="shared" si="0"/>
        <v>4301</v>
      </c>
      <c r="AD20" s="1">
        <f t="shared" si="1"/>
        <v>13177</v>
      </c>
      <c r="AE20" s="57">
        <f t="shared" si="2"/>
        <v>0.32640206420277756</v>
      </c>
      <c r="AF20" s="57">
        <f t="shared" si="3"/>
        <v>0.31778174955595001</v>
      </c>
      <c r="AG20" s="57">
        <f t="shared" si="4"/>
        <v>0.10098524035084</v>
      </c>
    </row>
    <row r="21" spans="1:33" x14ac:dyDescent="0.25">
      <c r="A21" s="57">
        <v>511</v>
      </c>
      <c r="B21" s="57" t="s">
        <v>580</v>
      </c>
      <c r="C21" s="57" t="s">
        <v>584</v>
      </c>
      <c r="D21" s="57">
        <v>1</v>
      </c>
      <c r="E21" s="57">
        <v>1197</v>
      </c>
      <c r="F21" s="57">
        <v>6.4024116285338994E-2</v>
      </c>
      <c r="G21" s="57">
        <v>511</v>
      </c>
      <c r="H21" s="57" t="s">
        <v>580</v>
      </c>
      <c r="I21" s="57">
        <v>2</v>
      </c>
      <c r="J21" s="57">
        <v>3883</v>
      </c>
      <c r="K21" s="57">
        <v>0.20769059610356799</v>
      </c>
      <c r="L21" s="57">
        <v>511</v>
      </c>
      <c r="M21" s="57" t="s">
        <v>580</v>
      </c>
      <c r="N21" s="57">
        <v>3</v>
      </c>
      <c r="O21" s="57">
        <v>33894</v>
      </c>
      <c r="P21" s="57">
        <v>1.81289339797433</v>
      </c>
      <c r="Q21" s="57" t="s">
        <v>580</v>
      </c>
      <c r="R21" s="57">
        <v>0.29577102652605902</v>
      </c>
      <c r="S21" s="57">
        <v>6513</v>
      </c>
      <c r="T21" s="57">
        <v>0.348361795627747</v>
      </c>
      <c r="U21" s="57" t="s">
        <v>580</v>
      </c>
      <c r="V21" s="57">
        <v>8.7480500132278802E-2</v>
      </c>
      <c r="W21" s="57">
        <v>6513</v>
      </c>
      <c r="X21" s="57">
        <v>0.348361795627747</v>
      </c>
      <c r="Z21" s="57">
        <v>511</v>
      </c>
      <c r="AA21" s="57" t="s">
        <v>580</v>
      </c>
      <c r="AB21" s="57" t="s">
        <v>584</v>
      </c>
      <c r="AC21" s="1">
        <f t="shared" si="0"/>
        <v>5080</v>
      </c>
      <c r="AD21" s="1">
        <f t="shared" si="1"/>
        <v>38974</v>
      </c>
      <c r="AE21" s="57">
        <f t="shared" si="2"/>
        <v>0.13034330579360601</v>
      </c>
      <c r="AF21" s="57">
        <f t="shared" si="3"/>
        <v>0.29577102652605902</v>
      </c>
      <c r="AG21" s="57">
        <f t="shared" si="4"/>
        <v>8.7480500132278802E-2</v>
      </c>
    </row>
    <row r="22" spans="1:33" x14ac:dyDescent="0.25">
      <c r="A22" s="57">
        <v>512</v>
      </c>
      <c r="B22" s="57" t="s">
        <v>580</v>
      </c>
      <c r="C22" s="57" t="s">
        <v>585</v>
      </c>
      <c r="D22" s="57">
        <v>1</v>
      </c>
      <c r="E22" s="57">
        <v>798</v>
      </c>
      <c r="F22" s="57">
        <v>4.2682744190226003E-2</v>
      </c>
      <c r="G22" s="57">
        <v>512</v>
      </c>
      <c r="H22" s="57" t="s">
        <v>580</v>
      </c>
      <c r="I22" s="57">
        <v>2</v>
      </c>
      <c r="J22" s="57">
        <v>3691</v>
      </c>
      <c r="K22" s="57">
        <v>0.19742106366682199</v>
      </c>
      <c r="L22" s="57">
        <v>512</v>
      </c>
      <c r="M22" s="57" t="s">
        <v>580</v>
      </c>
      <c r="N22" s="57">
        <v>3</v>
      </c>
      <c r="O22" s="57">
        <v>14060</v>
      </c>
      <c r="P22" s="57">
        <v>0.75202930239921995</v>
      </c>
      <c r="Q22" s="57" t="s">
        <v>580</v>
      </c>
      <c r="R22" s="57">
        <v>0.31611706967994102</v>
      </c>
      <c r="S22" s="57">
        <v>5910</v>
      </c>
      <c r="T22" s="57">
        <v>0.31610904531859102</v>
      </c>
      <c r="U22" s="57" t="s">
        <v>580</v>
      </c>
      <c r="V22" s="57">
        <v>9.9930001743032904E-2</v>
      </c>
      <c r="W22" s="57">
        <v>5910</v>
      </c>
      <c r="X22" s="57">
        <v>0.31610904531859102</v>
      </c>
      <c r="Z22" s="57">
        <v>512</v>
      </c>
      <c r="AA22" s="57" t="s">
        <v>580</v>
      </c>
      <c r="AB22" s="57" t="s">
        <v>585</v>
      </c>
      <c r="AC22" s="1">
        <f t="shared" si="0"/>
        <v>4489</v>
      </c>
      <c r="AD22" s="1">
        <f t="shared" si="1"/>
        <v>18549</v>
      </c>
      <c r="AE22" s="57">
        <f t="shared" si="2"/>
        <v>0.2420076553992129</v>
      </c>
      <c r="AF22" s="57">
        <f t="shared" si="3"/>
        <v>0.31611706967994102</v>
      </c>
      <c r="AG22" s="57">
        <f t="shared" si="4"/>
        <v>9.9930001743032904E-2</v>
      </c>
    </row>
    <row r="23" spans="1:33" x14ac:dyDescent="0.25">
      <c r="A23" s="57">
        <v>515</v>
      </c>
      <c r="B23" s="57" t="s">
        <v>580</v>
      </c>
      <c r="C23" s="57" t="s">
        <v>586</v>
      </c>
      <c r="D23" s="57">
        <v>1</v>
      </c>
      <c r="E23" s="57">
        <v>2475</v>
      </c>
      <c r="F23" s="57">
        <v>0.13238069156742999</v>
      </c>
      <c r="G23" s="57">
        <v>515</v>
      </c>
      <c r="H23" s="57" t="s">
        <v>580</v>
      </c>
      <c r="I23" s="57">
        <v>2</v>
      </c>
      <c r="J23" s="57">
        <v>5515</v>
      </c>
      <c r="K23" s="57">
        <v>0.29498162181590998</v>
      </c>
      <c r="L23" s="57">
        <v>515</v>
      </c>
      <c r="M23" s="57" t="s">
        <v>580</v>
      </c>
      <c r="N23" s="57">
        <v>3</v>
      </c>
      <c r="O23" s="57">
        <v>20170</v>
      </c>
      <c r="P23" s="57">
        <v>1.0788357773394199</v>
      </c>
      <c r="Q23" s="57" t="s">
        <v>580</v>
      </c>
      <c r="R23" s="57">
        <v>0.371624032653672</v>
      </c>
      <c r="S23" s="57">
        <v>9962</v>
      </c>
      <c r="T23" s="57">
        <v>0.53283896945242004</v>
      </c>
      <c r="U23" s="57" t="s">
        <v>580</v>
      </c>
      <c r="V23" s="57">
        <v>0.13810442164577699</v>
      </c>
      <c r="W23" s="57">
        <v>9962</v>
      </c>
      <c r="X23" s="57">
        <v>0.53283896945242004</v>
      </c>
      <c r="Z23" s="57">
        <v>515</v>
      </c>
      <c r="AA23" s="57" t="s">
        <v>580</v>
      </c>
      <c r="AB23" s="57" t="s">
        <v>586</v>
      </c>
      <c r="AC23" s="1">
        <f t="shared" si="0"/>
        <v>7990</v>
      </c>
      <c r="AD23" s="1">
        <f t="shared" si="1"/>
        <v>28160</v>
      </c>
      <c r="AE23" s="57">
        <f t="shared" si="2"/>
        <v>0.28373579545454547</v>
      </c>
      <c r="AF23" s="57">
        <f t="shared" si="3"/>
        <v>0.371624032653672</v>
      </c>
      <c r="AG23" s="57">
        <f t="shared" si="4"/>
        <v>0.13810442164577699</v>
      </c>
    </row>
    <row r="24" spans="1:33" x14ac:dyDescent="0.25">
      <c r="A24" s="57">
        <v>602</v>
      </c>
      <c r="B24" s="57" t="s">
        <v>587</v>
      </c>
      <c r="C24" s="57" t="s">
        <v>588</v>
      </c>
      <c r="D24" s="57">
        <v>1</v>
      </c>
      <c r="E24" s="57">
        <v>4513</v>
      </c>
      <c r="F24" s="57">
        <v>0.241387499411641</v>
      </c>
      <c r="G24" s="57">
        <v>602</v>
      </c>
      <c r="H24" s="57" t="s">
        <v>587</v>
      </c>
      <c r="I24" s="57">
        <v>2</v>
      </c>
      <c r="J24" s="57">
        <v>9447</v>
      </c>
      <c r="K24" s="57">
        <v>0.50529308817677299</v>
      </c>
      <c r="L24" s="57">
        <v>602</v>
      </c>
      <c r="M24" s="57" t="s">
        <v>587</v>
      </c>
      <c r="N24" s="57">
        <v>3</v>
      </c>
      <c r="O24" s="57">
        <v>29760</v>
      </c>
      <c r="P24" s="57">
        <v>1.5917775276956501</v>
      </c>
      <c r="Q24" s="57" t="s">
        <v>587</v>
      </c>
      <c r="R24" s="57">
        <v>0.399133919832863</v>
      </c>
      <c r="S24" s="57">
        <v>13960</v>
      </c>
      <c r="T24" s="57">
        <v>0.74668058758841405</v>
      </c>
      <c r="U24" s="57" t="s">
        <v>587</v>
      </c>
      <c r="V24" s="57">
        <v>0.15930788596114701</v>
      </c>
      <c r="W24" s="57">
        <v>13960</v>
      </c>
      <c r="X24" s="57">
        <v>0.74668058758841405</v>
      </c>
      <c r="Z24" s="57">
        <v>602</v>
      </c>
      <c r="AA24" s="57" t="s">
        <v>587</v>
      </c>
      <c r="AB24" s="57" t="s">
        <v>588</v>
      </c>
      <c r="AC24" s="1">
        <f t="shared" si="0"/>
        <v>13960</v>
      </c>
      <c r="AD24" s="1">
        <f t="shared" si="1"/>
        <v>43720</v>
      </c>
      <c r="AE24" s="57">
        <f t="shared" si="2"/>
        <v>0.31930466605672458</v>
      </c>
      <c r="AF24" s="57">
        <f t="shared" si="3"/>
        <v>0.399133919832863</v>
      </c>
      <c r="AG24" s="57">
        <f t="shared" si="4"/>
        <v>0.15930788596114701</v>
      </c>
    </row>
    <row r="25" spans="1:33" x14ac:dyDescent="0.25">
      <c r="A25" s="57">
        <v>603</v>
      </c>
      <c r="B25" s="57" t="s">
        <v>587</v>
      </c>
      <c r="C25" s="57" t="s">
        <v>589</v>
      </c>
      <c r="D25" s="57">
        <v>1</v>
      </c>
      <c r="E25" s="57">
        <v>237</v>
      </c>
      <c r="F25" s="57">
        <v>1.26764541016085E-2</v>
      </c>
      <c r="G25" s="57">
        <v>603</v>
      </c>
      <c r="H25" s="57" t="s">
        <v>587</v>
      </c>
      <c r="I25" s="57">
        <v>2</v>
      </c>
      <c r="J25" s="57">
        <v>1650</v>
      </c>
      <c r="K25" s="57">
        <v>8.8253794378286801E-2</v>
      </c>
      <c r="L25" s="57">
        <v>603</v>
      </c>
      <c r="M25" s="57" t="s">
        <v>587</v>
      </c>
      <c r="N25" s="57">
        <v>3</v>
      </c>
      <c r="O25" s="57">
        <v>9502</v>
      </c>
      <c r="P25" s="57">
        <v>0.50823488132271599</v>
      </c>
      <c r="Q25" s="57" t="s">
        <v>587</v>
      </c>
      <c r="R25" s="57">
        <v>0.28044813456644302</v>
      </c>
      <c r="S25" s="57">
        <v>1887</v>
      </c>
      <c r="T25" s="57">
        <v>0.100930248479895</v>
      </c>
      <c r="U25" s="57" t="s">
        <v>587</v>
      </c>
      <c r="V25" s="57">
        <v>7.8651156181797494E-2</v>
      </c>
      <c r="W25" s="57">
        <v>1887</v>
      </c>
      <c r="X25" s="57">
        <v>0.100930248479895</v>
      </c>
      <c r="Z25" s="57">
        <v>603</v>
      </c>
      <c r="AA25" s="57" t="s">
        <v>587</v>
      </c>
      <c r="AB25" s="57" t="s">
        <v>589</v>
      </c>
      <c r="AC25" s="1">
        <f t="shared" si="0"/>
        <v>1887</v>
      </c>
      <c r="AD25" s="1">
        <f t="shared" si="1"/>
        <v>11389</v>
      </c>
      <c r="AE25" s="57">
        <f t="shared" si="2"/>
        <v>0.16568618842742996</v>
      </c>
      <c r="AF25" s="57">
        <f t="shared" si="3"/>
        <v>0.28044813456644302</v>
      </c>
      <c r="AG25" s="57">
        <f t="shared" si="4"/>
        <v>7.8651156181797494E-2</v>
      </c>
    </row>
    <row r="26" spans="1:33" x14ac:dyDescent="0.25">
      <c r="A26" s="57">
        <v>604</v>
      </c>
      <c r="B26" s="57" t="s">
        <v>587</v>
      </c>
      <c r="C26" s="57" t="s">
        <v>590</v>
      </c>
      <c r="D26" s="57">
        <v>1</v>
      </c>
      <c r="E26" s="57">
        <v>577</v>
      </c>
      <c r="F26" s="57">
        <v>3.08620844583464E-2</v>
      </c>
      <c r="G26" s="57">
        <v>604</v>
      </c>
      <c r="H26" s="57" t="s">
        <v>587</v>
      </c>
      <c r="I26" s="57">
        <v>2</v>
      </c>
      <c r="J26" s="57">
        <v>3688</v>
      </c>
      <c r="K26" s="57">
        <v>0.197260602222498</v>
      </c>
      <c r="L26" s="57">
        <v>604</v>
      </c>
      <c r="M26" s="57" t="s">
        <v>587</v>
      </c>
      <c r="N26" s="57">
        <v>3</v>
      </c>
      <c r="O26" s="57">
        <v>17875</v>
      </c>
      <c r="P26" s="57">
        <v>0.95608277243144002</v>
      </c>
      <c r="Q26" s="57" t="s">
        <v>587</v>
      </c>
      <c r="R26" s="57">
        <v>0.26206739086678699</v>
      </c>
      <c r="S26" s="57">
        <v>4265</v>
      </c>
      <c r="T26" s="57">
        <v>0.22812268668084401</v>
      </c>
      <c r="U26" s="57" t="s">
        <v>587</v>
      </c>
      <c r="V26" s="57">
        <v>6.8679317355725203E-2</v>
      </c>
      <c r="W26" s="57">
        <v>4265</v>
      </c>
      <c r="X26" s="57">
        <v>0.22812268668084401</v>
      </c>
      <c r="Z26" s="57">
        <v>604</v>
      </c>
      <c r="AA26" s="57" t="s">
        <v>587</v>
      </c>
      <c r="AB26" s="57" t="s">
        <v>590</v>
      </c>
      <c r="AC26" s="1">
        <f t="shared" si="0"/>
        <v>4265</v>
      </c>
      <c r="AD26" s="1">
        <f t="shared" si="1"/>
        <v>22140</v>
      </c>
      <c r="AE26" s="57">
        <f t="shared" si="2"/>
        <v>0.19263775971093045</v>
      </c>
      <c r="AF26" s="57">
        <f t="shared" si="3"/>
        <v>0.26206739086678699</v>
      </c>
      <c r="AG26" s="57">
        <f t="shared" si="4"/>
        <v>6.8679317355725203E-2</v>
      </c>
    </row>
    <row r="27" spans="1:33" x14ac:dyDescent="0.25">
      <c r="A27" s="57">
        <v>607</v>
      </c>
      <c r="B27" s="57" t="s">
        <v>587</v>
      </c>
      <c r="C27" s="57" t="s">
        <v>591</v>
      </c>
      <c r="D27" s="57">
        <v>1</v>
      </c>
      <c r="E27" s="57">
        <v>1445</v>
      </c>
      <c r="F27" s="57">
        <v>7.7288929016136002E-2</v>
      </c>
      <c r="G27" s="57">
        <v>607</v>
      </c>
      <c r="H27" s="57" t="s">
        <v>587</v>
      </c>
      <c r="I27" s="57">
        <v>2</v>
      </c>
      <c r="J27" s="57">
        <v>5719</v>
      </c>
      <c r="K27" s="57">
        <v>0.30589300002995301</v>
      </c>
      <c r="L27" s="57">
        <v>607</v>
      </c>
      <c r="M27" s="57" t="s">
        <v>587</v>
      </c>
      <c r="N27" s="57">
        <v>3</v>
      </c>
      <c r="O27" s="57">
        <v>27881</v>
      </c>
      <c r="P27" s="57">
        <v>1.49127517640061</v>
      </c>
      <c r="Q27" s="57" t="s">
        <v>587</v>
      </c>
      <c r="R27" s="57">
        <v>0.28784357773524699</v>
      </c>
      <c r="S27" s="57">
        <v>7164</v>
      </c>
      <c r="T27" s="57">
        <v>0.383181929046089</v>
      </c>
      <c r="U27" s="57" t="s">
        <v>587</v>
      </c>
      <c r="V27" s="57">
        <v>8.2853925243427204E-2</v>
      </c>
      <c r="W27" s="57">
        <v>7164</v>
      </c>
      <c r="X27" s="57">
        <v>0.383181929046089</v>
      </c>
      <c r="Z27" s="57">
        <v>607</v>
      </c>
      <c r="AA27" s="57" t="s">
        <v>587</v>
      </c>
      <c r="AB27" s="57" t="s">
        <v>591</v>
      </c>
      <c r="AC27" s="1">
        <f t="shared" si="0"/>
        <v>7164</v>
      </c>
      <c r="AD27" s="1">
        <f t="shared" si="1"/>
        <v>35045</v>
      </c>
      <c r="AE27" s="57">
        <f t="shared" si="2"/>
        <v>0.20442288486231988</v>
      </c>
      <c r="AF27" s="57">
        <f t="shared" si="3"/>
        <v>0.28784357773524699</v>
      </c>
      <c r="AG27" s="57">
        <f t="shared" si="4"/>
        <v>8.2853925243427204E-2</v>
      </c>
    </row>
    <row r="28" spans="1:33" x14ac:dyDescent="0.25">
      <c r="A28" s="57">
        <v>608</v>
      </c>
      <c r="B28" s="57" t="s">
        <v>587</v>
      </c>
      <c r="C28" s="57" t="s">
        <v>592</v>
      </c>
      <c r="D28" s="57">
        <v>1</v>
      </c>
      <c r="E28" s="57">
        <v>1013</v>
      </c>
      <c r="F28" s="57">
        <v>5.4182481033457297E-2</v>
      </c>
      <c r="G28" s="57">
        <v>608</v>
      </c>
      <c r="H28" s="57" t="s">
        <v>587</v>
      </c>
      <c r="I28" s="57">
        <v>2</v>
      </c>
      <c r="J28" s="57">
        <v>6655</v>
      </c>
      <c r="K28" s="57">
        <v>0.35595697065908999</v>
      </c>
      <c r="L28" s="57">
        <v>608</v>
      </c>
      <c r="M28" s="57" t="s">
        <v>587</v>
      </c>
      <c r="N28" s="57">
        <v>3</v>
      </c>
      <c r="O28" s="57">
        <v>40646</v>
      </c>
      <c r="P28" s="57">
        <v>2.1740386219999102</v>
      </c>
      <c r="Q28" s="57" t="s">
        <v>587</v>
      </c>
      <c r="R28" s="57">
        <v>0.25457159571499399</v>
      </c>
      <c r="S28" s="57">
        <v>7668</v>
      </c>
      <c r="T28" s="57">
        <v>0.41013945169254701</v>
      </c>
      <c r="U28" s="57" t="s">
        <v>587</v>
      </c>
      <c r="V28" s="57">
        <v>6.4806697344878206E-2</v>
      </c>
      <c r="W28" s="57">
        <v>7668</v>
      </c>
      <c r="X28" s="57">
        <v>0.41013945169254701</v>
      </c>
      <c r="Z28" s="57">
        <v>608</v>
      </c>
      <c r="AA28" s="57" t="s">
        <v>587</v>
      </c>
      <c r="AB28" s="57" t="s">
        <v>592</v>
      </c>
      <c r="AC28" s="1">
        <f t="shared" si="0"/>
        <v>7668</v>
      </c>
      <c r="AD28" s="1">
        <f t="shared" si="1"/>
        <v>48314</v>
      </c>
      <c r="AE28" s="57">
        <f t="shared" si="2"/>
        <v>0.15871176056629549</v>
      </c>
      <c r="AF28" s="57">
        <f t="shared" si="3"/>
        <v>0.25457159571499399</v>
      </c>
      <c r="AG28" s="57">
        <f t="shared" si="4"/>
        <v>6.4806697344878206E-2</v>
      </c>
    </row>
    <row r="29" spans="1:33" x14ac:dyDescent="0.25">
      <c r="A29" s="57">
        <v>609</v>
      </c>
      <c r="B29" s="57" t="s">
        <v>587</v>
      </c>
      <c r="C29" s="57" t="s">
        <v>593</v>
      </c>
      <c r="D29" s="57">
        <v>1</v>
      </c>
      <c r="E29" s="57">
        <v>577</v>
      </c>
      <c r="F29" s="57">
        <v>3.08620844583464E-2</v>
      </c>
      <c r="G29" s="57">
        <v>609</v>
      </c>
      <c r="H29" s="57" t="s">
        <v>587</v>
      </c>
      <c r="I29" s="57">
        <v>2</v>
      </c>
      <c r="J29" s="57">
        <v>1751</v>
      </c>
      <c r="K29" s="57">
        <v>9.3655996337200106E-2</v>
      </c>
      <c r="L29" s="57">
        <v>609</v>
      </c>
      <c r="M29" s="57" t="s">
        <v>587</v>
      </c>
      <c r="N29" s="57">
        <v>3</v>
      </c>
      <c r="O29" s="57">
        <v>8063</v>
      </c>
      <c r="P29" s="57">
        <v>0.43126687519522799</v>
      </c>
      <c r="Q29" s="57" t="s">
        <v>587</v>
      </c>
      <c r="R29" s="57">
        <v>0.36102876738531198</v>
      </c>
      <c r="S29" s="57">
        <v>3345</v>
      </c>
      <c r="T29" s="57">
        <v>0.178914510421436</v>
      </c>
      <c r="U29" s="57" t="s">
        <v>587</v>
      </c>
      <c r="V29" s="57">
        <v>0.13034177087975801</v>
      </c>
      <c r="W29" s="57">
        <v>3345</v>
      </c>
      <c r="X29" s="57">
        <v>0.178914510421436</v>
      </c>
      <c r="Z29" s="57">
        <v>609</v>
      </c>
      <c r="AA29" s="57" t="s">
        <v>587</v>
      </c>
      <c r="AB29" s="57" t="s">
        <v>593</v>
      </c>
      <c r="AC29" s="1">
        <f t="shared" si="0"/>
        <v>2328</v>
      </c>
      <c r="AD29" s="1">
        <f t="shared" si="1"/>
        <v>10391</v>
      </c>
      <c r="AE29" s="57">
        <f t="shared" si="2"/>
        <v>0.22404003464536618</v>
      </c>
      <c r="AF29" s="57">
        <f t="shared" si="3"/>
        <v>0.36102876738531198</v>
      </c>
      <c r="AG29" s="57">
        <f t="shared" si="4"/>
        <v>0.13034177087975801</v>
      </c>
    </row>
    <row r="30" spans="1:33" x14ac:dyDescent="0.25">
      <c r="A30" s="57">
        <v>610</v>
      </c>
      <c r="B30" s="57" t="s">
        <v>587</v>
      </c>
      <c r="C30" s="57" t="s">
        <v>594</v>
      </c>
      <c r="D30" s="57">
        <v>1</v>
      </c>
      <c r="E30" s="57">
        <v>514</v>
      </c>
      <c r="F30" s="57">
        <v>2.7492394127539E-2</v>
      </c>
      <c r="G30" s="57">
        <v>610</v>
      </c>
      <c r="H30" s="57" t="s">
        <v>587</v>
      </c>
      <c r="I30" s="57">
        <v>2</v>
      </c>
      <c r="J30" s="57">
        <v>2902</v>
      </c>
      <c r="K30" s="57">
        <v>0.15521970380956901</v>
      </c>
      <c r="L30" s="57">
        <v>610</v>
      </c>
      <c r="M30" s="57" t="s">
        <v>587</v>
      </c>
      <c r="N30" s="57">
        <v>3</v>
      </c>
      <c r="O30" s="57">
        <v>8540</v>
      </c>
      <c r="P30" s="57">
        <v>0.45678024484276902</v>
      </c>
      <c r="Q30" s="57" t="s">
        <v>587</v>
      </c>
      <c r="R30" s="57">
        <v>0.34512122713603599</v>
      </c>
      <c r="S30" s="57">
        <v>5245</v>
      </c>
      <c r="T30" s="57">
        <v>0.280540091826736</v>
      </c>
      <c r="U30" s="57" t="s">
        <v>587</v>
      </c>
      <c r="V30" s="57">
        <v>0.11910866141988299</v>
      </c>
      <c r="W30" s="57">
        <v>5245</v>
      </c>
      <c r="X30" s="57">
        <v>0.280540091826736</v>
      </c>
      <c r="Z30" s="57">
        <v>610</v>
      </c>
      <c r="AA30" s="57" t="s">
        <v>587</v>
      </c>
      <c r="AB30" s="57" t="s">
        <v>594</v>
      </c>
      <c r="AC30" s="1">
        <f t="shared" si="0"/>
        <v>3416</v>
      </c>
      <c r="AD30" s="1">
        <f t="shared" si="1"/>
        <v>11956</v>
      </c>
      <c r="AE30" s="57">
        <f t="shared" si="2"/>
        <v>0.2857142857142857</v>
      </c>
      <c r="AF30" s="57">
        <f t="shared" si="3"/>
        <v>0.34512122713603599</v>
      </c>
      <c r="AG30" s="57">
        <f t="shared" si="4"/>
        <v>0.11910866141988299</v>
      </c>
    </row>
    <row r="31" spans="1:33" x14ac:dyDescent="0.25">
      <c r="A31" s="57">
        <v>612</v>
      </c>
      <c r="B31" s="57" t="s">
        <v>587</v>
      </c>
      <c r="C31" s="57" t="s">
        <v>595</v>
      </c>
      <c r="D31" s="57">
        <v>1</v>
      </c>
      <c r="E31" s="57">
        <v>620</v>
      </c>
      <c r="F31" s="57">
        <v>3.3162031826992601E-2</v>
      </c>
      <c r="G31" s="57">
        <v>612</v>
      </c>
      <c r="H31" s="57" t="s">
        <v>587</v>
      </c>
      <c r="I31" s="57">
        <v>2</v>
      </c>
      <c r="J31" s="57">
        <v>3285</v>
      </c>
      <c r="K31" s="57">
        <v>0.17570528153495299</v>
      </c>
      <c r="L31" s="57">
        <v>612</v>
      </c>
      <c r="M31" s="57" t="s">
        <v>587</v>
      </c>
      <c r="N31" s="57">
        <v>3</v>
      </c>
      <c r="O31" s="57">
        <v>16551</v>
      </c>
      <c r="P31" s="57">
        <v>0.88526578833637803</v>
      </c>
      <c r="Q31" s="57" t="s">
        <v>587</v>
      </c>
      <c r="R31" s="57">
        <v>0.27643093060690799</v>
      </c>
      <c r="S31" s="57">
        <v>3905</v>
      </c>
      <c r="T31" s="57">
        <v>0.208867313361945</v>
      </c>
      <c r="U31" s="57" t="s">
        <v>587</v>
      </c>
      <c r="V31" s="57">
        <v>7.6414059396201106E-2</v>
      </c>
      <c r="W31" s="57">
        <v>3905</v>
      </c>
      <c r="X31" s="57">
        <v>0.208867313361945</v>
      </c>
      <c r="Z31" s="57">
        <v>612</v>
      </c>
      <c r="AA31" s="57" t="s">
        <v>587</v>
      </c>
      <c r="AB31" s="57" t="s">
        <v>595</v>
      </c>
      <c r="AC31" s="1">
        <f t="shared" si="0"/>
        <v>3905</v>
      </c>
      <c r="AD31" s="1">
        <f t="shared" si="1"/>
        <v>20456</v>
      </c>
      <c r="AE31" s="57">
        <f t="shared" si="2"/>
        <v>0.19089753617520533</v>
      </c>
      <c r="AF31" s="57">
        <f t="shared" si="3"/>
        <v>0.27643093060690799</v>
      </c>
      <c r="AG31" s="57">
        <f t="shared" si="4"/>
        <v>7.6414059396201106E-2</v>
      </c>
    </row>
    <row r="32" spans="1:33" x14ac:dyDescent="0.25">
      <c r="A32" s="57">
        <v>613</v>
      </c>
      <c r="B32" s="57" t="s">
        <v>587</v>
      </c>
      <c r="C32" s="57" t="s">
        <v>596</v>
      </c>
      <c r="D32" s="57">
        <v>1</v>
      </c>
      <c r="E32" s="57">
        <v>1479</v>
      </c>
      <c r="F32" s="57">
        <v>7.9107492051809794E-2</v>
      </c>
      <c r="G32" s="57">
        <v>613</v>
      </c>
      <c r="H32" s="57" t="s">
        <v>587</v>
      </c>
      <c r="I32" s="57">
        <v>2</v>
      </c>
      <c r="J32" s="57">
        <v>6120</v>
      </c>
      <c r="K32" s="57">
        <v>0.32734134642128199</v>
      </c>
      <c r="L32" s="57">
        <v>613</v>
      </c>
      <c r="M32" s="57" t="s">
        <v>587</v>
      </c>
      <c r="N32" s="57">
        <v>3</v>
      </c>
      <c r="O32" s="57">
        <v>16730</v>
      </c>
      <c r="P32" s="57">
        <v>0.89483998784772001</v>
      </c>
      <c r="Q32" s="57" t="s">
        <v>587</v>
      </c>
      <c r="R32" s="57">
        <v>0.31635130774692</v>
      </c>
      <c r="S32" s="57">
        <v>8518</v>
      </c>
      <c r="T32" s="57">
        <v>0.45560352758439199</v>
      </c>
      <c r="U32" s="57" t="s">
        <v>587</v>
      </c>
      <c r="V32" s="57">
        <v>0.100078149913186</v>
      </c>
      <c r="W32" s="57">
        <v>8518</v>
      </c>
      <c r="X32" s="57">
        <v>0.45560352758439199</v>
      </c>
      <c r="Z32" s="57">
        <v>613</v>
      </c>
      <c r="AA32" s="57" t="s">
        <v>587</v>
      </c>
      <c r="AB32" s="57" t="s">
        <v>596</v>
      </c>
      <c r="AC32" s="1">
        <f t="shared" si="0"/>
        <v>7599</v>
      </c>
      <c r="AD32" s="1">
        <f t="shared" si="1"/>
        <v>24329</v>
      </c>
      <c r="AE32" s="57">
        <f t="shared" si="2"/>
        <v>0.31234329401126226</v>
      </c>
      <c r="AF32" s="57">
        <f t="shared" si="3"/>
        <v>0.31635130774692</v>
      </c>
      <c r="AG32" s="57">
        <f t="shared" si="4"/>
        <v>0.100078149913186</v>
      </c>
    </row>
    <row r="33" spans="1:33" x14ac:dyDescent="0.25">
      <c r="A33" s="57">
        <v>614</v>
      </c>
      <c r="B33" s="57" t="s">
        <v>587</v>
      </c>
      <c r="C33" s="57" t="s">
        <v>587</v>
      </c>
      <c r="D33" s="57">
        <v>1</v>
      </c>
      <c r="E33" s="57">
        <v>1094</v>
      </c>
      <c r="F33" s="57">
        <v>5.8514940030209503E-2</v>
      </c>
      <c r="G33" s="57">
        <v>614</v>
      </c>
      <c r="H33" s="57" t="s">
        <v>587</v>
      </c>
      <c r="I33" s="57">
        <v>2</v>
      </c>
      <c r="J33" s="57">
        <v>12456</v>
      </c>
      <c r="K33" s="57">
        <v>0.66623591683390304</v>
      </c>
      <c r="L33" s="57">
        <v>614</v>
      </c>
      <c r="M33" s="57" t="s">
        <v>587</v>
      </c>
      <c r="N33" s="57">
        <v>3</v>
      </c>
      <c r="O33" s="57">
        <v>92412</v>
      </c>
      <c r="P33" s="57">
        <v>4.9428543309613602</v>
      </c>
      <c r="Q33" s="57" t="s">
        <v>587</v>
      </c>
      <c r="R33" s="57">
        <v>0.24359050944161101</v>
      </c>
      <c r="S33" s="57">
        <v>13550</v>
      </c>
      <c r="T33" s="57">
        <v>0.724750856864113</v>
      </c>
      <c r="U33" s="57" t="s">
        <v>587</v>
      </c>
      <c r="V33" s="57">
        <v>5.9336336290023703E-2</v>
      </c>
      <c r="W33" s="57">
        <v>13550</v>
      </c>
      <c r="X33" s="57">
        <v>0.724750856864113</v>
      </c>
      <c r="Z33" s="57">
        <v>614</v>
      </c>
      <c r="AA33" s="57" t="s">
        <v>587</v>
      </c>
      <c r="AB33" s="57" t="s">
        <v>587</v>
      </c>
      <c r="AC33" s="1">
        <f t="shared" si="0"/>
        <v>13550</v>
      </c>
      <c r="AD33" s="1">
        <f t="shared" si="1"/>
        <v>105962</v>
      </c>
      <c r="AE33" s="57">
        <f t="shared" si="2"/>
        <v>0.12787603102999187</v>
      </c>
      <c r="AF33" s="57">
        <f t="shared" si="3"/>
        <v>0.24359050944161101</v>
      </c>
      <c r="AG33" s="57">
        <f t="shared" si="4"/>
        <v>5.9336336290023703E-2</v>
      </c>
    </row>
    <row r="34" spans="1:33" x14ac:dyDescent="0.25">
      <c r="A34" s="57">
        <v>616</v>
      </c>
      <c r="B34" s="57" t="s">
        <v>587</v>
      </c>
      <c r="C34" s="57" t="s">
        <v>597</v>
      </c>
      <c r="D34" s="57">
        <v>1</v>
      </c>
      <c r="E34" s="57">
        <v>424</v>
      </c>
      <c r="F34" s="57">
        <v>2.2678550797814299E-2</v>
      </c>
      <c r="G34" s="57">
        <v>616</v>
      </c>
      <c r="H34" s="57" t="s">
        <v>587</v>
      </c>
      <c r="I34" s="57">
        <v>2</v>
      </c>
      <c r="J34" s="57">
        <v>1810</v>
      </c>
      <c r="K34" s="57">
        <v>9.6811738075575193E-2</v>
      </c>
      <c r="L34" s="57">
        <v>616</v>
      </c>
      <c r="M34" s="57" t="s">
        <v>587</v>
      </c>
      <c r="N34" s="57">
        <v>3</v>
      </c>
      <c r="O34" s="57">
        <v>6459</v>
      </c>
      <c r="P34" s="57">
        <v>0.34547348962991198</v>
      </c>
      <c r="Q34" s="57" t="s">
        <v>587</v>
      </c>
      <c r="R34" s="57">
        <v>0.28740290575990002</v>
      </c>
      <c r="S34" s="57">
        <v>2924</v>
      </c>
      <c r="T34" s="57">
        <v>0.15639642106794599</v>
      </c>
      <c r="U34" s="57" t="s">
        <v>587</v>
      </c>
      <c r="V34" s="57">
        <v>8.2600430239233899E-2</v>
      </c>
      <c r="W34" s="57">
        <v>2924</v>
      </c>
      <c r="X34" s="57">
        <v>0.15639642106794599</v>
      </c>
      <c r="Z34" s="57">
        <v>616</v>
      </c>
      <c r="AA34" s="57" t="s">
        <v>587</v>
      </c>
      <c r="AB34" s="57" t="s">
        <v>597</v>
      </c>
      <c r="AC34" s="1">
        <f t="shared" si="0"/>
        <v>2234</v>
      </c>
      <c r="AD34" s="1">
        <f t="shared" si="1"/>
        <v>8693</v>
      </c>
      <c r="AE34" s="57">
        <f t="shared" si="2"/>
        <v>0.25698838145634417</v>
      </c>
      <c r="AF34" s="57">
        <f t="shared" si="3"/>
        <v>0.28740290575990002</v>
      </c>
      <c r="AG34" s="57">
        <f t="shared" si="4"/>
        <v>8.2600430239233899E-2</v>
      </c>
    </row>
    <row r="35" spans="1:33" x14ac:dyDescent="0.25">
      <c r="A35" s="57">
        <v>617</v>
      </c>
      <c r="B35" s="57" t="s">
        <v>587</v>
      </c>
      <c r="C35" s="57" t="s">
        <v>598</v>
      </c>
      <c r="D35" s="57">
        <v>1</v>
      </c>
      <c r="E35" s="57">
        <v>2225</v>
      </c>
      <c r="F35" s="57">
        <v>0.119008904540417</v>
      </c>
      <c r="G35" s="57">
        <v>617</v>
      </c>
      <c r="H35" s="57" t="s">
        <v>587</v>
      </c>
      <c r="I35" s="57">
        <v>2</v>
      </c>
      <c r="J35" s="57">
        <v>13875</v>
      </c>
      <c r="K35" s="57">
        <v>0.74213417999923004</v>
      </c>
      <c r="L35" s="57">
        <v>617</v>
      </c>
      <c r="M35" s="57" t="s">
        <v>587</v>
      </c>
      <c r="N35" s="57">
        <v>3</v>
      </c>
      <c r="O35" s="57">
        <v>66820</v>
      </c>
      <c r="P35" s="57">
        <v>3.5740112365800698</v>
      </c>
      <c r="Q35" s="57" t="s">
        <v>587</v>
      </c>
      <c r="R35" s="57">
        <v>0.27831058569564099</v>
      </c>
      <c r="S35" s="57">
        <v>16100</v>
      </c>
      <c r="T35" s="57">
        <v>0.86114308453964705</v>
      </c>
      <c r="U35" s="57" t="s">
        <v>587</v>
      </c>
      <c r="V35" s="57">
        <v>7.7456782110250894E-2</v>
      </c>
      <c r="W35" s="57">
        <v>16100</v>
      </c>
      <c r="X35" s="57">
        <v>0.86114308453964705</v>
      </c>
      <c r="Z35" s="57">
        <v>617</v>
      </c>
      <c r="AA35" s="57" t="s">
        <v>587</v>
      </c>
      <c r="AB35" s="57" t="s">
        <v>598</v>
      </c>
      <c r="AC35" s="1">
        <f t="shared" si="0"/>
        <v>16100</v>
      </c>
      <c r="AD35" s="1">
        <f t="shared" si="1"/>
        <v>82920</v>
      </c>
      <c r="AE35" s="57">
        <f t="shared" si="2"/>
        <v>0.19416304872165943</v>
      </c>
      <c r="AF35" s="57">
        <f t="shared" si="3"/>
        <v>0.27831058569564099</v>
      </c>
      <c r="AG35" s="57">
        <f t="shared" si="4"/>
        <v>7.7456782110250894E-2</v>
      </c>
    </row>
    <row r="36" spans="1:33" x14ac:dyDescent="0.25">
      <c r="A36" s="57">
        <v>618</v>
      </c>
      <c r="B36" s="57" t="s">
        <v>587</v>
      </c>
      <c r="C36" s="57" t="s">
        <v>599</v>
      </c>
      <c r="D36" s="57">
        <v>1</v>
      </c>
      <c r="E36" s="57">
        <v>779</v>
      </c>
      <c r="F36" s="57">
        <v>4.1666488376172997E-2</v>
      </c>
      <c r="G36" s="57">
        <v>618</v>
      </c>
      <c r="H36" s="57" t="s">
        <v>587</v>
      </c>
      <c r="I36" s="57">
        <v>2</v>
      </c>
      <c r="J36" s="57">
        <v>6544</v>
      </c>
      <c r="K36" s="57">
        <v>0.35001989721909599</v>
      </c>
      <c r="L36" s="57">
        <v>618</v>
      </c>
      <c r="M36" s="57" t="s">
        <v>587</v>
      </c>
      <c r="N36" s="57">
        <v>3</v>
      </c>
      <c r="O36" s="57">
        <v>26003</v>
      </c>
      <c r="P36" s="57">
        <v>1.3908263122536899</v>
      </c>
      <c r="Q36" s="57" t="s">
        <v>587</v>
      </c>
      <c r="R36" s="57">
        <v>0.27182190845853599</v>
      </c>
      <c r="S36" s="57">
        <v>8026</v>
      </c>
      <c r="T36" s="57">
        <v>0.42928785071523001</v>
      </c>
      <c r="U36" s="57" t="s">
        <v>587</v>
      </c>
      <c r="V36" s="57">
        <v>7.3887149918040795E-2</v>
      </c>
      <c r="W36" s="57">
        <v>8026</v>
      </c>
      <c r="X36" s="57">
        <v>0.42928785071523001</v>
      </c>
      <c r="Z36" s="57">
        <v>618</v>
      </c>
      <c r="AA36" s="57" t="s">
        <v>587</v>
      </c>
      <c r="AB36" s="57" t="s">
        <v>599</v>
      </c>
      <c r="AC36" s="1">
        <f t="shared" si="0"/>
        <v>7323</v>
      </c>
      <c r="AD36" s="1">
        <f t="shared" si="1"/>
        <v>33326</v>
      </c>
      <c r="AE36" s="57">
        <f t="shared" si="2"/>
        <v>0.21973834243533577</v>
      </c>
      <c r="AF36" s="57">
        <f t="shared" si="3"/>
        <v>0.27182190845853599</v>
      </c>
      <c r="AG36" s="57">
        <f t="shared" si="4"/>
        <v>7.3887149918040795E-2</v>
      </c>
    </row>
    <row r="37" spans="1:33" x14ac:dyDescent="0.25">
      <c r="A37" s="57">
        <v>619</v>
      </c>
      <c r="B37" s="57" t="s">
        <v>587</v>
      </c>
      <c r="C37" s="57" t="s">
        <v>600</v>
      </c>
      <c r="D37" s="57">
        <v>1</v>
      </c>
      <c r="E37" s="57">
        <v>909</v>
      </c>
      <c r="F37" s="57">
        <v>4.8619817630219803E-2</v>
      </c>
      <c r="G37" s="57">
        <v>619</v>
      </c>
      <c r="H37" s="57" t="s">
        <v>587</v>
      </c>
      <c r="I37" s="57">
        <v>2</v>
      </c>
      <c r="J37" s="57">
        <v>7610</v>
      </c>
      <c r="K37" s="57">
        <v>0.40703719710227998</v>
      </c>
      <c r="L37" s="57">
        <v>619</v>
      </c>
      <c r="M37" s="57" t="s">
        <v>587</v>
      </c>
      <c r="N37" s="57">
        <v>3</v>
      </c>
      <c r="O37" s="57">
        <v>31718</v>
      </c>
      <c r="P37" s="57">
        <v>1.69650536369121</v>
      </c>
      <c r="Q37" s="57" t="s">
        <v>587</v>
      </c>
      <c r="R37" s="57">
        <v>0.28892204828394702</v>
      </c>
      <c r="S37" s="57">
        <v>9133</v>
      </c>
      <c r="T37" s="57">
        <v>0.488498123670844</v>
      </c>
      <c r="U37" s="57" t="s">
        <v>587</v>
      </c>
      <c r="V37" s="57">
        <v>8.3475949984591499E-2</v>
      </c>
      <c r="W37" s="57">
        <v>9133</v>
      </c>
      <c r="X37" s="57">
        <v>0.488498123670844</v>
      </c>
      <c r="Z37" s="57">
        <v>619</v>
      </c>
      <c r="AA37" s="57" t="s">
        <v>587</v>
      </c>
      <c r="AB37" s="57" t="s">
        <v>600</v>
      </c>
      <c r="AC37" s="1">
        <f t="shared" si="0"/>
        <v>8519</v>
      </c>
      <c r="AD37" s="1">
        <f t="shared" si="1"/>
        <v>40237</v>
      </c>
      <c r="AE37" s="57">
        <f t="shared" si="2"/>
        <v>0.21172055570743345</v>
      </c>
      <c r="AF37" s="57">
        <f t="shared" si="3"/>
        <v>0.28892204828394702</v>
      </c>
      <c r="AG37" s="57">
        <f t="shared" si="4"/>
        <v>8.3475949984591499E-2</v>
      </c>
    </row>
    <row r="38" spans="1:33" x14ac:dyDescent="0.25">
      <c r="A38" s="57">
        <v>702</v>
      </c>
      <c r="B38" s="57" t="s">
        <v>601</v>
      </c>
      <c r="C38" s="57" t="s">
        <v>602</v>
      </c>
      <c r="D38" s="57">
        <v>1</v>
      </c>
      <c r="E38" s="57">
        <v>602</v>
      </c>
      <c r="F38" s="57">
        <v>3.2199263161047702E-2</v>
      </c>
      <c r="G38" s="57">
        <v>702</v>
      </c>
      <c r="H38" s="57" t="s">
        <v>601</v>
      </c>
      <c r="I38" s="57">
        <v>2</v>
      </c>
      <c r="J38" s="57">
        <v>3207</v>
      </c>
      <c r="K38" s="57">
        <v>0.17153328398252499</v>
      </c>
      <c r="L38" s="57">
        <v>702</v>
      </c>
      <c r="M38" s="57" t="s">
        <v>601</v>
      </c>
      <c r="N38" s="57">
        <v>3</v>
      </c>
      <c r="O38" s="57">
        <v>10339</v>
      </c>
      <c r="P38" s="57">
        <v>0.55300362428915595</v>
      </c>
      <c r="Q38" s="57" t="s">
        <v>601</v>
      </c>
      <c r="R38" s="57">
        <v>0.31511470933734598</v>
      </c>
      <c r="S38" s="57">
        <v>4355</v>
      </c>
      <c r="T38" s="57">
        <v>0.23293653001056899</v>
      </c>
      <c r="U38" s="57" t="s">
        <v>601</v>
      </c>
      <c r="V38" s="57">
        <v>9.92972800407598E-2</v>
      </c>
      <c r="W38" s="57">
        <v>4355</v>
      </c>
      <c r="X38" s="57">
        <v>0.23293653001056899</v>
      </c>
      <c r="Z38" s="57">
        <v>702</v>
      </c>
      <c r="AA38" s="57" t="s">
        <v>601</v>
      </c>
      <c r="AB38" s="57" t="s">
        <v>602</v>
      </c>
      <c r="AC38" s="1">
        <f t="shared" si="0"/>
        <v>3809</v>
      </c>
      <c r="AD38" s="1">
        <f t="shared" si="1"/>
        <v>14148</v>
      </c>
      <c r="AE38" s="57">
        <f t="shared" si="2"/>
        <v>0.26922533220243144</v>
      </c>
      <c r="AF38" s="57">
        <f t="shared" si="3"/>
        <v>0.31511470933734598</v>
      </c>
      <c r="AG38" s="57">
        <f t="shared" si="4"/>
        <v>9.92972800407598E-2</v>
      </c>
    </row>
    <row r="39" spans="1:33" x14ac:dyDescent="0.25">
      <c r="A39" s="57">
        <v>805</v>
      </c>
      <c r="B39" s="57" t="s">
        <v>603</v>
      </c>
      <c r="C39" s="57" t="s">
        <v>604</v>
      </c>
      <c r="D39" s="57">
        <v>1</v>
      </c>
      <c r="E39" s="57">
        <v>483</v>
      </c>
      <c r="F39" s="57">
        <v>2.58342925361894E-2</v>
      </c>
      <c r="G39" s="57">
        <v>805</v>
      </c>
      <c r="H39" s="57" t="s">
        <v>603</v>
      </c>
      <c r="I39" s="57">
        <v>2</v>
      </c>
      <c r="J39" s="57">
        <v>2289</v>
      </c>
      <c r="K39" s="57">
        <v>0.12243208201933201</v>
      </c>
      <c r="L39" s="57">
        <v>805</v>
      </c>
      <c r="M39" s="57" t="s">
        <v>603</v>
      </c>
      <c r="N39" s="57">
        <v>3</v>
      </c>
      <c r="O39" s="57">
        <v>6594</v>
      </c>
      <c r="P39" s="57">
        <v>0.35269425462449899</v>
      </c>
      <c r="Q39" s="57" t="s">
        <v>603</v>
      </c>
      <c r="R39" s="57">
        <v>0.33132585824329702</v>
      </c>
      <c r="S39" s="57">
        <v>3714</v>
      </c>
      <c r="T39" s="57">
        <v>0.19865126807330699</v>
      </c>
      <c r="U39" s="57" t="s">
        <v>603</v>
      </c>
      <c r="V39" s="57">
        <v>0.109776824340657</v>
      </c>
      <c r="W39" s="57">
        <v>3714</v>
      </c>
      <c r="X39" s="57">
        <v>0.19865126807330699</v>
      </c>
      <c r="Z39" s="57">
        <v>805</v>
      </c>
      <c r="AA39" s="57" t="s">
        <v>603</v>
      </c>
      <c r="AB39" s="57" t="s">
        <v>604</v>
      </c>
      <c r="AC39" s="1">
        <f t="shared" si="0"/>
        <v>2772</v>
      </c>
      <c r="AD39" s="1">
        <f t="shared" si="1"/>
        <v>9366</v>
      </c>
      <c r="AE39" s="57">
        <f t="shared" si="2"/>
        <v>0.29596412556053814</v>
      </c>
      <c r="AF39" s="57">
        <f t="shared" si="3"/>
        <v>0.33132585824329702</v>
      </c>
      <c r="AG39" s="57">
        <f t="shared" si="4"/>
        <v>0.109776824340657</v>
      </c>
    </row>
    <row r="40" spans="1:33" x14ac:dyDescent="0.25">
      <c r="A40" s="57">
        <v>819</v>
      </c>
      <c r="B40" s="57" t="s">
        <v>603</v>
      </c>
      <c r="C40" s="57" t="s">
        <v>605</v>
      </c>
      <c r="D40" s="57">
        <v>1</v>
      </c>
      <c r="E40" s="57">
        <v>599</v>
      </c>
      <c r="F40" s="57">
        <v>3.2038801716723499E-2</v>
      </c>
      <c r="G40" s="57">
        <v>819</v>
      </c>
      <c r="H40" s="57" t="s">
        <v>603</v>
      </c>
      <c r="I40" s="57">
        <v>2</v>
      </c>
      <c r="J40" s="57">
        <v>2403</v>
      </c>
      <c r="K40" s="57">
        <v>0.12852961690365</v>
      </c>
      <c r="L40" s="57">
        <v>819</v>
      </c>
      <c r="M40" s="57" t="s">
        <v>603</v>
      </c>
      <c r="N40" s="57">
        <v>3</v>
      </c>
      <c r="O40" s="57">
        <v>9773</v>
      </c>
      <c r="P40" s="57">
        <v>0.52272989845999795</v>
      </c>
      <c r="Q40" s="57" t="s">
        <v>603</v>
      </c>
      <c r="R40" s="57">
        <v>0.32981547655236698</v>
      </c>
      <c r="S40" s="57">
        <v>5265</v>
      </c>
      <c r="T40" s="57">
        <v>0.28160983478889701</v>
      </c>
      <c r="U40" s="57" t="s">
        <v>603</v>
      </c>
      <c r="V40" s="57">
        <v>0.10877824857346501</v>
      </c>
      <c r="W40" s="57">
        <v>5265</v>
      </c>
      <c r="X40" s="57">
        <v>0.28160983478889701</v>
      </c>
      <c r="Z40" s="57">
        <v>819</v>
      </c>
      <c r="AA40" s="57" t="s">
        <v>603</v>
      </c>
      <c r="AB40" s="57" t="s">
        <v>605</v>
      </c>
      <c r="AC40" s="1">
        <f t="shared" si="0"/>
        <v>3002</v>
      </c>
      <c r="AD40" s="1">
        <f t="shared" si="1"/>
        <v>12775</v>
      </c>
      <c r="AE40" s="57">
        <f t="shared" si="2"/>
        <v>0.23499021526418787</v>
      </c>
      <c r="AF40" s="57">
        <f t="shared" si="3"/>
        <v>0.32981547655236698</v>
      </c>
      <c r="AG40" s="57">
        <f t="shared" si="4"/>
        <v>0.10877824857346501</v>
      </c>
    </row>
    <row r="41" spans="1:33" x14ac:dyDescent="0.25">
      <c r="A41" s="57">
        <v>821</v>
      </c>
      <c r="B41" s="57" t="s">
        <v>603</v>
      </c>
      <c r="C41" s="57" t="s">
        <v>606</v>
      </c>
      <c r="D41" s="57">
        <v>1</v>
      </c>
      <c r="E41" s="57">
        <v>621</v>
      </c>
      <c r="F41" s="57">
        <v>3.3215518975100701E-2</v>
      </c>
      <c r="G41" s="57">
        <v>821</v>
      </c>
      <c r="H41" s="57" t="s">
        <v>603</v>
      </c>
      <c r="I41" s="57">
        <v>2</v>
      </c>
      <c r="J41" s="57">
        <v>5857</v>
      </c>
      <c r="K41" s="57">
        <v>0.31327422646886399</v>
      </c>
      <c r="L41" s="57">
        <v>821</v>
      </c>
      <c r="M41" s="57" t="s">
        <v>603</v>
      </c>
      <c r="N41" s="57">
        <v>3</v>
      </c>
      <c r="O41" s="57">
        <v>16476</v>
      </c>
      <c r="P41" s="57">
        <v>0.88125425222827503</v>
      </c>
      <c r="Q41" s="57" t="s">
        <v>603</v>
      </c>
      <c r="R41" s="57">
        <v>0.349302239439368</v>
      </c>
      <c r="S41" s="57">
        <v>9401</v>
      </c>
      <c r="T41" s="57">
        <v>0.50283267936380205</v>
      </c>
      <c r="U41" s="57" t="s">
        <v>603</v>
      </c>
      <c r="V41" s="57">
        <v>0.122012054477358</v>
      </c>
      <c r="W41" s="57">
        <v>9401</v>
      </c>
      <c r="X41" s="57">
        <v>0.50283267936380205</v>
      </c>
      <c r="Z41" s="57">
        <v>821</v>
      </c>
      <c r="AA41" s="57" t="s">
        <v>603</v>
      </c>
      <c r="AB41" s="57" t="s">
        <v>606</v>
      </c>
      <c r="AC41" s="1">
        <f t="shared" si="0"/>
        <v>6478</v>
      </c>
      <c r="AD41" s="1">
        <f t="shared" si="1"/>
        <v>22954</v>
      </c>
      <c r="AE41" s="57">
        <f t="shared" si="2"/>
        <v>0.28221660712729807</v>
      </c>
      <c r="AF41" s="57">
        <f t="shared" si="3"/>
        <v>0.349302239439368</v>
      </c>
      <c r="AG41" s="57">
        <f t="shared" si="4"/>
        <v>0.122012054477358</v>
      </c>
    </row>
    <row r="42" spans="1:33" x14ac:dyDescent="0.25">
      <c r="A42" s="57">
        <v>903</v>
      </c>
      <c r="B42" s="57" t="s">
        <v>621</v>
      </c>
      <c r="C42" s="57" t="s">
        <v>608</v>
      </c>
      <c r="D42" s="57">
        <v>1</v>
      </c>
      <c r="E42" s="57">
        <v>1525</v>
      </c>
      <c r="F42" s="57">
        <v>8.1567900864780205E-2</v>
      </c>
      <c r="G42" s="57">
        <v>903</v>
      </c>
      <c r="H42" s="57" t="s">
        <v>607</v>
      </c>
      <c r="I42" s="57">
        <v>2</v>
      </c>
      <c r="J42" s="57">
        <v>4917</v>
      </c>
      <c r="K42" s="57">
        <v>0.262996307247295</v>
      </c>
      <c r="L42" s="57">
        <v>903</v>
      </c>
      <c r="M42" s="57" t="s">
        <v>607</v>
      </c>
      <c r="N42" s="57">
        <v>3</v>
      </c>
      <c r="O42" s="57">
        <v>10516</v>
      </c>
      <c r="P42" s="57">
        <v>0.56247084950428095</v>
      </c>
      <c r="Q42" s="57" t="s">
        <v>607</v>
      </c>
      <c r="R42" s="57">
        <v>0.406362372675662</v>
      </c>
      <c r="S42" s="57">
        <v>9147</v>
      </c>
      <c r="T42" s="57">
        <v>0.48924694374435701</v>
      </c>
      <c r="U42" s="57" t="s">
        <v>607</v>
      </c>
      <c r="V42" s="57">
        <v>0.16513037792659299</v>
      </c>
      <c r="W42" s="57">
        <v>9147</v>
      </c>
      <c r="X42" s="57">
        <v>0.48924694374435701</v>
      </c>
      <c r="Z42" s="57">
        <v>903</v>
      </c>
      <c r="AA42" s="57" t="s">
        <v>621</v>
      </c>
      <c r="AB42" s="57" t="s">
        <v>608</v>
      </c>
      <c r="AC42" s="1">
        <f t="shared" si="0"/>
        <v>6442</v>
      </c>
      <c r="AD42" s="1">
        <f t="shared" si="1"/>
        <v>16958</v>
      </c>
      <c r="AE42" s="57">
        <f t="shared" si="2"/>
        <v>0.37987970279514094</v>
      </c>
      <c r="AF42" s="57">
        <f t="shared" si="3"/>
        <v>0.406362372675662</v>
      </c>
      <c r="AG42" s="57">
        <f t="shared" si="4"/>
        <v>0.16513037792659299</v>
      </c>
    </row>
    <row r="43" spans="1:33" x14ac:dyDescent="0.25">
      <c r="A43" s="57">
        <v>906</v>
      </c>
      <c r="B43" s="57" t="s">
        <v>621</v>
      </c>
      <c r="C43" s="57" t="s">
        <v>609</v>
      </c>
      <c r="D43" s="57">
        <v>1</v>
      </c>
      <c r="E43" s="57">
        <v>1407</v>
      </c>
      <c r="F43" s="57">
        <v>7.5256417388030003E-2</v>
      </c>
      <c r="G43" s="57">
        <v>906</v>
      </c>
      <c r="H43" s="57" t="s">
        <v>607</v>
      </c>
      <c r="I43" s="57">
        <v>2</v>
      </c>
      <c r="J43" s="57">
        <v>3131</v>
      </c>
      <c r="K43" s="57">
        <v>0.16746826072631299</v>
      </c>
      <c r="L43" s="57">
        <v>906</v>
      </c>
      <c r="M43" s="57" t="s">
        <v>607</v>
      </c>
      <c r="N43" s="57">
        <v>3</v>
      </c>
      <c r="O43" s="57">
        <v>7386</v>
      </c>
      <c r="P43" s="57">
        <v>0.395056075926076</v>
      </c>
      <c r="Q43" s="57" t="s">
        <v>607</v>
      </c>
      <c r="R43" s="57">
        <v>0.43290804034462699</v>
      </c>
      <c r="S43" s="57">
        <v>6464</v>
      </c>
      <c r="T43" s="57">
        <v>0.34574092537045198</v>
      </c>
      <c r="U43" s="57" t="s">
        <v>607</v>
      </c>
      <c r="V43" s="57">
        <v>0.187409371395025</v>
      </c>
      <c r="W43" s="57">
        <v>6464</v>
      </c>
      <c r="X43" s="57">
        <v>0.34574092537045198</v>
      </c>
      <c r="Z43" s="57">
        <v>906</v>
      </c>
      <c r="AA43" s="57" t="s">
        <v>621</v>
      </c>
      <c r="AB43" s="57" t="s">
        <v>609</v>
      </c>
      <c r="AC43" s="1">
        <f t="shared" si="0"/>
        <v>4538</v>
      </c>
      <c r="AD43" s="1">
        <f t="shared" si="1"/>
        <v>11924</v>
      </c>
      <c r="AE43" s="57">
        <f t="shared" si="2"/>
        <v>0.38057698758805769</v>
      </c>
      <c r="AF43" s="57">
        <f t="shared" si="3"/>
        <v>0.43290804034462699</v>
      </c>
      <c r="AG43" s="57">
        <f t="shared" si="4"/>
        <v>0.187409371395025</v>
      </c>
    </row>
    <row r="44" spans="1:33" x14ac:dyDescent="0.25">
      <c r="A44" s="57">
        <v>1010</v>
      </c>
      <c r="B44" s="57" t="s">
        <v>610</v>
      </c>
      <c r="C44" s="57" t="s">
        <v>610</v>
      </c>
      <c r="D44" s="57">
        <v>1</v>
      </c>
      <c r="E44" s="57">
        <v>1421</v>
      </c>
      <c r="F44" s="57">
        <v>7.6005237461542696E-2</v>
      </c>
      <c r="G44" s="57">
        <v>1010</v>
      </c>
      <c r="H44" s="57" t="s">
        <v>610</v>
      </c>
      <c r="I44" s="57">
        <v>2</v>
      </c>
      <c r="J44" s="57">
        <v>4308</v>
      </c>
      <c r="K44" s="57">
        <v>0.23042263404949101</v>
      </c>
      <c r="L44" s="57">
        <v>1010</v>
      </c>
      <c r="M44" s="57" t="s">
        <v>610</v>
      </c>
      <c r="N44" s="57">
        <v>3</v>
      </c>
      <c r="O44" s="57">
        <v>11188</v>
      </c>
      <c r="P44" s="57">
        <v>0.598414213032892</v>
      </c>
      <c r="Q44" s="57" t="s">
        <v>610</v>
      </c>
      <c r="R44" s="57">
        <v>0.367945505318513</v>
      </c>
      <c r="S44" s="57">
        <v>7241</v>
      </c>
      <c r="T44" s="57">
        <v>0.38730043945040898</v>
      </c>
      <c r="U44" s="57" t="s">
        <v>610</v>
      </c>
      <c r="V44" s="57">
        <v>0.135383894884096</v>
      </c>
      <c r="W44" s="57">
        <v>7241</v>
      </c>
      <c r="X44" s="57">
        <v>0.38730043945040898</v>
      </c>
      <c r="Z44" s="57">
        <v>1010</v>
      </c>
      <c r="AA44" s="57" t="s">
        <v>610</v>
      </c>
      <c r="AB44" s="57" t="s">
        <v>610</v>
      </c>
      <c r="AC44" s="1">
        <f t="shared" si="0"/>
        <v>5729</v>
      </c>
      <c r="AD44" s="1">
        <f t="shared" si="1"/>
        <v>16917</v>
      </c>
      <c r="AE44" s="57">
        <f t="shared" si="2"/>
        <v>0.33865342554826505</v>
      </c>
      <c r="AF44" s="57">
        <f t="shared" si="3"/>
        <v>0.367945505318513</v>
      </c>
      <c r="AG44" s="57">
        <f t="shared" si="4"/>
        <v>0.135383894884096</v>
      </c>
    </row>
    <row r="45" spans="1:33" x14ac:dyDescent="0.25">
      <c r="A45" s="57">
        <v>1108</v>
      </c>
      <c r="B45" s="57" t="s">
        <v>611</v>
      </c>
      <c r="C45" s="57" t="s">
        <v>612</v>
      </c>
      <c r="D45" s="57">
        <v>1</v>
      </c>
      <c r="E45" s="57">
        <v>1245</v>
      </c>
      <c r="F45" s="57">
        <v>6.6591499394525494E-2</v>
      </c>
      <c r="G45" s="57">
        <v>1108</v>
      </c>
      <c r="H45" s="57" t="s">
        <v>611</v>
      </c>
      <c r="I45" s="57">
        <v>2</v>
      </c>
      <c r="J45" s="57">
        <v>3851</v>
      </c>
      <c r="K45" s="57">
        <v>0.20597900736411101</v>
      </c>
      <c r="L45" s="57">
        <v>1108</v>
      </c>
      <c r="M45" s="57" t="s">
        <v>611</v>
      </c>
      <c r="N45" s="57">
        <v>3</v>
      </c>
      <c r="O45" s="57">
        <v>10357</v>
      </c>
      <c r="P45" s="57">
        <v>0.55396639295510097</v>
      </c>
      <c r="Q45" s="57" t="s">
        <v>611</v>
      </c>
      <c r="R45" s="57">
        <v>0.37204714139325401</v>
      </c>
      <c r="S45" s="57">
        <v>7076</v>
      </c>
      <c r="T45" s="57">
        <v>0.37847506001258002</v>
      </c>
      <c r="U45" s="57" t="s">
        <v>611</v>
      </c>
      <c r="V45" s="57">
        <v>0.13841907541889201</v>
      </c>
      <c r="W45" s="57">
        <v>7076</v>
      </c>
      <c r="X45" s="57">
        <v>0.37847506001258002</v>
      </c>
      <c r="Z45" s="57">
        <v>1108</v>
      </c>
      <c r="AA45" s="57" t="s">
        <v>611</v>
      </c>
      <c r="AB45" s="57" t="s">
        <v>612</v>
      </c>
      <c r="AC45" s="1">
        <f t="shared" si="0"/>
        <v>5096</v>
      </c>
      <c r="AD45" s="1">
        <f t="shared" si="1"/>
        <v>15453</v>
      </c>
      <c r="AE45" s="57">
        <f t="shared" si="2"/>
        <v>0.32977415388597681</v>
      </c>
      <c r="AF45" s="57">
        <f t="shared" si="3"/>
        <v>0.37204714139325401</v>
      </c>
      <c r="AG45" s="57">
        <f t="shared" si="4"/>
        <v>0.13841907541889201</v>
      </c>
    </row>
    <row r="46" spans="1:33" x14ac:dyDescent="0.25">
      <c r="A46" s="57">
        <v>1123</v>
      </c>
      <c r="B46" s="57" t="s">
        <v>611</v>
      </c>
      <c r="C46" s="57" t="s">
        <v>611</v>
      </c>
      <c r="D46" s="57">
        <v>1</v>
      </c>
      <c r="E46" s="57">
        <v>1167</v>
      </c>
      <c r="F46" s="57">
        <v>6.2419501842097401E-2</v>
      </c>
      <c r="G46" s="57">
        <v>1123</v>
      </c>
      <c r="H46" s="57" t="s">
        <v>611</v>
      </c>
      <c r="I46" s="57">
        <v>2</v>
      </c>
      <c r="J46" s="57">
        <v>4088</v>
      </c>
      <c r="K46" s="57">
        <v>0.21865546146571899</v>
      </c>
      <c r="L46" s="57">
        <v>1123</v>
      </c>
      <c r="M46" s="57" t="s">
        <v>611</v>
      </c>
      <c r="N46" s="57">
        <v>3</v>
      </c>
      <c r="O46" s="57">
        <v>16373</v>
      </c>
      <c r="P46" s="57">
        <v>0.87574507597314499</v>
      </c>
      <c r="Q46" s="57" t="s">
        <v>611</v>
      </c>
      <c r="R46" s="57">
        <v>0.33513171388421997</v>
      </c>
      <c r="S46" s="57">
        <v>7188</v>
      </c>
      <c r="T46" s="57">
        <v>0.38446562060068201</v>
      </c>
      <c r="U46" s="57" t="s">
        <v>611</v>
      </c>
      <c r="V46" s="57">
        <v>0.11231326565097501</v>
      </c>
      <c r="W46" s="57">
        <v>7188</v>
      </c>
      <c r="X46" s="57">
        <v>0.38446562060068201</v>
      </c>
      <c r="Z46" s="57">
        <v>1123</v>
      </c>
      <c r="AA46" s="57" t="s">
        <v>611</v>
      </c>
      <c r="AB46" s="57" t="s">
        <v>611</v>
      </c>
      <c r="AC46" s="1">
        <f t="shared" si="0"/>
        <v>5255</v>
      </c>
      <c r="AD46" s="1">
        <f t="shared" si="1"/>
        <v>21628</v>
      </c>
      <c r="AE46" s="57">
        <f t="shared" si="2"/>
        <v>0.24297207323839468</v>
      </c>
      <c r="AF46" s="57">
        <f t="shared" si="3"/>
        <v>0.33513171388421997</v>
      </c>
      <c r="AG46" s="57">
        <f t="shared" si="4"/>
        <v>0.11231326565097501</v>
      </c>
    </row>
    <row r="47" spans="1:33" x14ac:dyDescent="0.25">
      <c r="A47" s="57">
        <v>1202</v>
      </c>
      <c r="B47" s="57" t="s">
        <v>613</v>
      </c>
      <c r="C47" s="57" t="s">
        <v>614</v>
      </c>
      <c r="D47" s="57">
        <v>1</v>
      </c>
      <c r="E47" s="57">
        <v>923</v>
      </c>
      <c r="F47" s="57">
        <v>4.9368637703732503E-2</v>
      </c>
      <c r="G47" s="57">
        <v>1202</v>
      </c>
      <c r="H47" s="57" t="s">
        <v>613</v>
      </c>
      <c r="I47" s="57">
        <v>2</v>
      </c>
      <c r="J47" s="57">
        <v>2469</v>
      </c>
      <c r="K47" s="57">
        <v>0.132059768678782</v>
      </c>
      <c r="L47" s="57">
        <v>1202</v>
      </c>
      <c r="M47" s="57" t="s">
        <v>613</v>
      </c>
      <c r="N47" s="57">
        <v>3</v>
      </c>
      <c r="O47" s="57">
        <v>3898</v>
      </c>
      <c r="P47" s="57">
        <v>0.20849290332518899</v>
      </c>
      <c r="Q47" s="57" t="s">
        <v>613</v>
      </c>
      <c r="R47" s="57">
        <v>0.44609193816291398</v>
      </c>
      <c r="S47" s="57">
        <v>4659</v>
      </c>
      <c r="T47" s="57">
        <v>0.24919662303541701</v>
      </c>
      <c r="U47" s="57" t="s">
        <v>613</v>
      </c>
      <c r="V47" s="57">
        <v>0.19899801729394501</v>
      </c>
      <c r="W47" s="57">
        <v>4659</v>
      </c>
      <c r="X47" s="57">
        <v>0.24919662303541701</v>
      </c>
      <c r="Z47" s="57">
        <v>1202</v>
      </c>
      <c r="AA47" s="57" t="s">
        <v>613</v>
      </c>
      <c r="AB47" s="57" t="s">
        <v>614</v>
      </c>
      <c r="AC47" s="1">
        <f t="shared" si="0"/>
        <v>3392</v>
      </c>
      <c r="AD47" s="1">
        <f t="shared" si="1"/>
        <v>7290</v>
      </c>
      <c r="AE47" s="57">
        <f t="shared" si="2"/>
        <v>0.46529492455418381</v>
      </c>
      <c r="AF47" s="57">
        <f t="shared" si="3"/>
        <v>0.44609193816291398</v>
      </c>
      <c r="AG47" s="57">
        <f t="shared" si="4"/>
        <v>0.19899801729394501</v>
      </c>
    </row>
    <row r="48" spans="1:33" x14ac:dyDescent="0.25">
      <c r="A48" s="57">
        <v>1217</v>
      </c>
      <c r="B48" s="57" t="s">
        <v>613</v>
      </c>
      <c r="C48" s="57" t="s">
        <v>613</v>
      </c>
      <c r="D48" s="57">
        <v>1</v>
      </c>
      <c r="E48" s="57">
        <v>3579</v>
      </c>
      <c r="F48" s="57">
        <v>0.19143050307872</v>
      </c>
      <c r="G48" s="57">
        <v>1217</v>
      </c>
      <c r="H48" s="57" t="s">
        <v>613</v>
      </c>
      <c r="I48" s="57">
        <v>2</v>
      </c>
      <c r="J48" s="57">
        <v>11669</v>
      </c>
      <c r="K48" s="57">
        <v>0.62414153127286598</v>
      </c>
      <c r="L48" s="57">
        <v>1217</v>
      </c>
      <c r="M48" s="57" t="s">
        <v>613</v>
      </c>
      <c r="N48" s="57">
        <v>3</v>
      </c>
      <c r="O48" s="57">
        <v>55033</v>
      </c>
      <c r="P48" s="57">
        <v>2.9435582218304601</v>
      </c>
      <c r="Q48" s="57" t="s">
        <v>613</v>
      </c>
      <c r="R48" s="57">
        <v>0.38076667648943802</v>
      </c>
      <c r="S48" s="57">
        <v>18842</v>
      </c>
      <c r="T48" s="57">
        <v>1.0078048446519301</v>
      </c>
      <c r="U48" s="57" t="s">
        <v>613</v>
      </c>
      <c r="V48" s="57">
        <v>0.14498326192481201</v>
      </c>
      <c r="W48" s="57">
        <v>18842</v>
      </c>
      <c r="X48" s="57">
        <v>1.0078048446519301</v>
      </c>
      <c r="Z48" s="57">
        <v>1217</v>
      </c>
      <c r="AA48" s="57" t="s">
        <v>613</v>
      </c>
      <c r="AB48" s="57" t="s">
        <v>613</v>
      </c>
      <c r="AC48" s="1">
        <f t="shared" si="0"/>
        <v>15248</v>
      </c>
      <c r="AD48" s="1">
        <f t="shared" si="1"/>
        <v>70281</v>
      </c>
      <c r="AE48" s="57">
        <f t="shared" si="2"/>
        <v>0.21695764146782204</v>
      </c>
      <c r="AF48" s="57">
        <f t="shared" si="3"/>
        <v>0.38076667648943802</v>
      </c>
      <c r="AG48" s="57">
        <f t="shared" si="4"/>
        <v>0.14498326192481201</v>
      </c>
    </row>
    <row r="49" spans="1:33" x14ac:dyDescent="0.25">
      <c r="A49" s="57">
        <v>1319</v>
      </c>
      <c r="B49" s="57" t="s">
        <v>615</v>
      </c>
      <c r="C49" s="57" t="s">
        <v>616</v>
      </c>
      <c r="D49" s="57">
        <v>1</v>
      </c>
      <c r="E49" s="57">
        <v>425</v>
      </c>
      <c r="F49" s="57">
        <v>2.27320379459224E-2</v>
      </c>
      <c r="G49" s="57">
        <v>1319</v>
      </c>
      <c r="H49" s="57" t="s">
        <v>615</v>
      </c>
      <c r="I49" s="57">
        <v>2</v>
      </c>
      <c r="J49" s="57">
        <v>1317</v>
      </c>
      <c r="K49" s="57">
        <v>7.0442574058305299E-2</v>
      </c>
      <c r="L49" s="57">
        <v>1319</v>
      </c>
      <c r="M49" s="57" t="s">
        <v>615</v>
      </c>
      <c r="N49" s="57">
        <v>3</v>
      </c>
      <c r="O49" s="57">
        <v>5084</v>
      </c>
      <c r="P49" s="57">
        <v>0.271928660981339</v>
      </c>
      <c r="Q49" s="57" t="s">
        <v>615</v>
      </c>
      <c r="R49" s="57">
        <v>0.35800624696718097</v>
      </c>
      <c r="S49" s="57">
        <v>2192</v>
      </c>
      <c r="T49" s="57">
        <v>0.117243828652851</v>
      </c>
      <c r="U49" s="57" t="s">
        <v>615</v>
      </c>
      <c r="V49" s="57">
        <v>0.128168472867526</v>
      </c>
      <c r="W49" s="57">
        <v>2192</v>
      </c>
      <c r="X49" s="57">
        <v>0.117243828652851</v>
      </c>
      <c r="Z49" s="57">
        <v>1319</v>
      </c>
      <c r="AA49" s="57" t="s">
        <v>615</v>
      </c>
      <c r="AB49" s="57" t="s">
        <v>616</v>
      </c>
      <c r="AC49" s="1">
        <f t="shared" si="0"/>
        <v>1742</v>
      </c>
      <c r="AD49" s="1">
        <f t="shared" si="1"/>
        <v>6826</v>
      </c>
      <c r="AE49" s="57">
        <f t="shared" si="2"/>
        <v>0.25520070319367127</v>
      </c>
      <c r="AF49" s="57">
        <f t="shared" si="3"/>
        <v>0.35800624696718097</v>
      </c>
      <c r="AG49" s="57">
        <f t="shared" si="4"/>
        <v>0.128168472867526</v>
      </c>
    </row>
    <row r="50" spans="1:33" x14ac:dyDescent="0.25">
      <c r="A50" s="57">
        <v>1404</v>
      </c>
      <c r="B50" s="57" t="s">
        <v>617</v>
      </c>
      <c r="C50" s="57" t="s">
        <v>618</v>
      </c>
      <c r="D50" s="57">
        <v>1</v>
      </c>
      <c r="E50" s="57">
        <v>621</v>
      </c>
      <c r="F50" s="57">
        <v>3.3215518975100701E-2</v>
      </c>
      <c r="G50" s="57">
        <v>1404</v>
      </c>
      <c r="H50" s="57" t="s">
        <v>617</v>
      </c>
      <c r="I50" s="57">
        <v>2</v>
      </c>
      <c r="J50" s="57">
        <v>2888</v>
      </c>
      <c r="K50" s="57">
        <v>0.154470883736056</v>
      </c>
      <c r="L50" s="57">
        <v>1404</v>
      </c>
      <c r="M50" s="57" t="s">
        <v>617</v>
      </c>
      <c r="N50" s="57">
        <v>3</v>
      </c>
      <c r="O50" s="57">
        <v>7910</v>
      </c>
      <c r="P50" s="57">
        <v>0.42308334153469601</v>
      </c>
      <c r="Q50" s="57" t="s">
        <v>617</v>
      </c>
      <c r="R50" s="57">
        <v>0.34944692253096399</v>
      </c>
      <c r="S50" s="57">
        <v>5119</v>
      </c>
      <c r="T50" s="57">
        <v>0.273800711165121</v>
      </c>
      <c r="U50" s="57" t="s">
        <v>617</v>
      </c>
      <c r="V50" s="57">
        <v>0.122113151666361</v>
      </c>
      <c r="W50" s="57">
        <v>5119</v>
      </c>
      <c r="X50" s="57">
        <v>0.273800711165121</v>
      </c>
      <c r="Z50" s="57">
        <v>1404</v>
      </c>
      <c r="AA50" s="57" t="s">
        <v>617</v>
      </c>
      <c r="AB50" s="57" t="s">
        <v>618</v>
      </c>
      <c r="AC50" s="1">
        <f t="shared" si="0"/>
        <v>3509</v>
      </c>
      <c r="AD50" s="1">
        <f t="shared" si="1"/>
        <v>11419</v>
      </c>
      <c r="AE50" s="57">
        <f t="shared" si="2"/>
        <v>0.30729485944478502</v>
      </c>
      <c r="AF50" s="57">
        <f t="shared" si="3"/>
        <v>0.34944692253096399</v>
      </c>
      <c r="AG50" s="57">
        <f t="shared" si="4"/>
        <v>0.122113151666361</v>
      </c>
    </row>
    <row r="51" spans="1:33" x14ac:dyDescent="0.25">
      <c r="A51" s="57">
        <v>1408</v>
      </c>
      <c r="B51" s="57" t="s">
        <v>617</v>
      </c>
      <c r="C51" s="57" t="s">
        <v>617</v>
      </c>
      <c r="D51" s="57">
        <v>1</v>
      </c>
      <c r="E51" s="57">
        <v>654</v>
      </c>
      <c r="F51" s="57">
        <v>3.49805948626664E-2</v>
      </c>
      <c r="G51" s="57">
        <v>1408</v>
      </c>
      <c r="H51" s="57" t="s">
        <v>617</v>
      </c>
      <c r="I51" s="57">
        <v>2</v>
      </c>
      <c r="J51" s="57">
        <v>2186</v>
      </c>
      <c r="K51" s="57">
        <v>0.116922905764203</v>
      </c>
      <c r="L51" s="57">
        <v>1408</v>
      </c>
      <c r="M51" s="57" t="s">
        <v>617</v>
      </c>
      <c r="N51" s="57">
        <v>3</v>
      </c>
      <c r="O51" s="57">
        <v>7189</v>
      </c>
      <c r="P51" s="57">
        <v>0.38451910774879</v>
      </c>
      <c r="Q51" s="57" t="s">
        <v>617</v>
      </c>
      <c r="R51" s="57">
        <v>0.35814864367148802</v>
      </c>
      <c r="S51" s="57">
        <v>4013</v>
      </c>
      <c r="T51" s="57">
        <v>0.21464392535761501</v>
      </c>
      <c r="U51" s="57" t="s">
        <v>617</v>
      </c>
      <c r="V51" s="57">
        <v>0.128270450963727</v>
      </c>
      <c r="W51" s="57">
        <v>4013</v>
      </c>
      <c r="X51" s="57">
        <v>0.21464392535761501</v>
      </c>
      <c r="Z51" s="57">
        <v>1408</v>
      </c>
      <c r="AA51" s="57" t="s">
        <v>617</v>
      </c>
      <c r="AB51" s="57" t="s">
        <v>617</v>
      </c>
      <c r="AC51" s="1">
        <f t="shared" si="0"/>
        <v>2840</v>
      </c>
      <c r="AD51" s="1">
        <f t="shared" si="1"/>
        <v>10029</v>
      </c>
      <c r="AE51" s="57">
        <f t="shared" si="2"/>
        <v>0.28317878153355269</v>
      </c>
      <c r="AF51" s="57">
        <f t="shared" si="3"/>
        <v>0.35814864367148802</v>
      </c>
      <c r="AG51" s="57">
        <f t="shared" si="4"/>
        <v>0.128270450963727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9850-94DE-45D0-9800-F5E965944D6B}">
  <dimension ref="A2:F29"/>
  <sheetViews>
    <sheetView workbookViewId="0">
      <selection activeCell="C18" sqref="C18"/>
    </sheetView>
  </sheetViews>
  <sheetFormatPr baseColWidth="10" defaultRowHeight="15" x14ac:dyDescent="0.25"/>
  <cols>
    <col min="1" max="1" width="24.5703125" bestFit="1" customWidth="1"/>
    <col min="4" max="4" width="14.5703125" bestFit="1" customWidth="1"/>
  </cols>
  <sheetData>
    <row r="2" spans="1:4" x14ac:dyDescent="0.25">
      <c r="A2" t="s">
        <v>638</v>
      </c>
      <c r="B2" t="s">
        <v>563</v>
      </c>
      <c r="C2" t="s">
        <v>636</v>
      </c>
      <c r="D2" t="s">
        <v>637</v>
      </c>
    </row>
    <row r="3" spans="1:4" s="57" customFormat="1" x14ac:dyDescent="0.25"/>
    <row r="4" spans="1:4" x14ac:dyDescent="0.25">
      <c r="A4" t="s">
        <v>640</v>
      </c>
    </row>
    <row r="5" spans="1:4" s="57" customFormat="1" x14ac:dyDescent="0.25"/>
    <row r="6" spans="1:4" x14ac:dyDescent="0.25">
      <c r="A6" t="s">
        <v>633</v>
      </c>
      <c r="B6" s="1">
        <v>107071</v>
      </c>
      <c r="C6" s="1">
        <v>486701</v>
      </c>
      <c r="D6" s="6">
        <f>+(B6/$B$11)*100</f>
        <v>5.7269224350772996</v>
      </c>
    </row>
    <row r="7" spans="1:4" x14ac:dyDescent="0.25">
      <c r="A7" t="s">
        <v>632</v>
      </c>
      <c r="B7" s="1">
        <v>384252</v>
      </c>
      <c r="C7" s="1">
        <v>1564490</v>
      </c>
      <c r="D7" s="6">
        <f>+(B7/$B$11)*100</f>
        <v>20.552543634815425</v>
      </c>
    </row>
    <row r="8" spans="1:4" x14ac:dyDescent="0.25">
      <c r="A8" t="s">
        <v>634</v>
      </c>
      <c r="B8" s="1">
        <f>SUM(B6:B7)</f>
        <v>491323</v>
      </c>
      <c r="C8" s="1">
        <f>SUM(C6:C7)</f>
        <v>2051191</v>
      </c>
      <c r="D8" s="6">
        <f>+(B8/$B$11)*100</f>
        <v>26.279466069892727</v>
      </c>
    </row>
    <row r="9" spans="1:4" x14ac:dyDescent="0.25">
      <c r="A9" t="s">
        <v>635</v>
      </c>
      <c r="B9" s="1">
        <v>1378285</v>
      </c>
      <c r="C9" s="1">
        <v>4591576</v>
      </c>
      <c r="D9" s="6">
        <f>+(B9/$B$11)*100</f>
        <v>73.72053393010728</v>
      </c>
    </row>
    <row r="10" spans="1:4" x14ac:dyDescent="0.25">
      <c r="D10" s="6"/>
    </row>
    <row r="11" spans="1:4" x14ac:dyDescent="0.25">
      <c r="A11" s="57" t="s">
        <v>639</v>
      </c>
      <c r="B11" s="1">
        <f>+B9+B8</f>
        <v>1869608</v>
      </c>
      <c r="C11" s="1">
        <f>+C9+C8</f>
        <v>6642767</v>
      </c>
      <c r="D11" s="6">
        <f>+(B11/$B$11)*100</f>
        <v>100</v>
      </c>
    </row>
    <row r="12" spans="1:4" x14ac:dyDescent="0.25">
      <c r="B12" s="57"/>
      <c r="C12" s="57"/>
      <c r="D12" s="57"/>
    </row>
    <row r="13" spans="1:4" x14ac:dyDescent="0.25">
      <c r="A13" s="57" t="s">
        <v>641</v>
      </c>
      <c r="B13" s="57"/>
      <c r="C13" s="57"/>
      <c r="D13" s="6"/>
    </row>
    <row r="14" spans="1:4" s="57" customFormat="1" x14ac:dyDescent="0.25">
      <c r="D14" s="6"/>
    </row>
    <row r="15" spans="1:4" x14ac:dyDescent="0.25">
      <c r="A15" s="57" t="s">
        <v>633</v>
      </c>
      <c r="B15" s="1">
        <v>120670</v>
      </c>
      <c r="C15" s="1">
        <v>538725</v>
      </c>
      <c r="D15" s="6">
        <f>+(B15/$B$11)*100</f>
        <v>6.4542941621987069</v>
      </c>
    </row>
    <row r="16" spans="1:4" x14ac:dyDescent="0.25">
      <c r="A16" s="57" t="s">
        <v>632</v>
      </c>
      <c r="B16" s="1">
        <v>413577</v>
      </c>
      <c r="C16" s="1">
        <v>1654824</v>
      </c>
      <c r="D16" s="6">
        <f>+(B16/$B$11)*100</f>
        <v>22.121054253084068</v>
      </c>
    </row>
    <row r="17" spans="1:6" x14ac:dyDescent="0.25">
      <c r="A17" s="57" t="s">
        <v>634</v>
      </c>
      <c r="B17" s="1">
        <f>SUM(B15:B16)</f>
        <v>534247</v>
      </c>
      <c r="C17" s="1">
        <f>SUM(C15:C16)</f>
        <v>2193549</v>
      </c>
      <c r="D17" s="6">
        <f>+(B17/$B$11)*100</f>
        <v>28.575348415282775</v>
      </c>
    </row>
    <row r="18" spans="1:6" x14ac:dyDescent="0.25">
      <c r="A18" s="57" t="s">
        <v>635</v>
      </c>
      <c r="B18" s="1">
        <v>1335361</v>
      </c>
      <c r="C18" s="1">
        <v>4449218</v>
      </c>
      <c r="D18" s="6">
        <f>+(B18/$B$11)*100</f>
        <v>71.424651584717225</v>
      </c>
    </row>
    <row r="19" spans="1:6" x14ac:dyDescent="0.25">
      <c r="A19" s="57"/>
      <c r="B19" s="57"/>
      <c r="C19" s="57"/>
      <c r="D19" s="6"/>
    </row>
    <row r="20" spans="1:6" x14ac:dyDescent="0.25">
      <c r="A20" s="57" t="s">
        <v>639</v>
      </c>
      <c r="B20" s="1">
        <f>+B18+B17</f>
        <v>1869608</v>
      </c>
      <c r="C20" s="1">
        <f>+C18+C17</f>
        <v>6642767</v>
      </c>
      <c r="D20" s="6">
        <f>+(B20/$B$11)*100</f>
        <v>100</v>
      </c>
      <c r="F20" s="1">
        <f>+C20-C17</f>
        <v>4449218</v>
      </c>
    </row>
    <row r="21" spans="1:6" x14ac:dyDescent="0.25">
      <c r="D21" s="6"/>
    </row>
    <row r="22" spans="1:6" x14ac:dyDescent="0.25">
      <c r="A22" s="57" t="s">
        <v>642</v>
      </c>
      <c r="B22" s="57"/>
      <c r="C22" s="57"/>
      <c r="D22" s="6"/>
    </row>
    <row r="23" spans="1:6" s="57" customFormat="1" x14ac:dyDescent="0.25">
      <c r="D23" s="6"/>
    </row>
    <row r="24" spans="1:6" x14ac:dyDescent="0.25">
      <c r="A24" s="57" t="s">
        <v>633</v>
      </c>
      <c r="B24" s="1">
        <f t="shared" ref="B24:D25" si="0">+B15-B6</f>
        <v>13599</v>
      </c>
      <c r="C24" s="1">
        <f t="shared" si="0"/>
        <v>52024</v>
      </c>
      <c r="D24" s="6">
        <f t="shared" si="0"/>
        <v>0.7273717271214073</v>
      </c>
    </row>
    <row r="25" spans="1:6" x14ac:dyDescent="0.25">
      <c r="A25" s="57" t="s">
        <v>632</v>
      </c>
      <c r="B25" s="1">
        <f t="shared" si="0"/>
        <v>29325</v>
      </c>
      <c r="C25" s="1">
        <f t="shared" si="0"/>
        <v>90334</v>
      </c>
      <c r="D25" s="6">
        <f t="shared" si="0"/>
        <v>1.5685106182686432</v>
      </c>
    </row>
    <row r="26" spans="1:6" x14ac:dyDescent="0.25">
      <c r="A26" s="57" t="s">
        <v>634</v>
      </c>
      <c r="B26" s="1">
        <f>SUM(B24:B25)</f>
        <v>42924</v>
      </c>
      <c r="C26" s="1">
        <f>SUM(C24:C25)</f>
        <v>142358</v>
      </c>
      <c r="D26" s="6">
        <f>+D17-D8</f>
        <v>2.2958823453900479</v>
      </c>
    </row>
    <row r="27" spans="1:6" x14ac:dyDescent="0.25">
      <c r="A27" s="57"/>
      <c r="B27" s="1"/>
      <c r="C27" s="1"/>
      <c r="D27" s="6"/>
    </row>
    <row r="28" spans="1:6" x14ac:dyDescent="0.25">
      <c r="A28" s="57"/>
      <c r="B28" s="57"/>
      <c r="C28" s="57"/>
      <c r="D28" s="6"/>
    </row>
    <row r="29" spans="1:6" x14ac:dyDescent="0.25">
      <c r="A29" s="57"/>
      <c r="B29" s="1"/>
      <c r="C29" s="1"/>
      <c r="D29" s="6"/>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FD87-AFE8-48D8-A307-C1879DC0C0C7}">
  <dimension ref="A1:H25"/>
  <sheetViews>
    <sheetView workbookViewId="0">
      <selection activeCell="H22" sqref="H22"/>
    </sheetView>
  </sheetViews>
  <sheetFormatPr baseColWidth="10" defaultRowHeight="15" x14ac:dyDescent="0.25"/>
  <cols>
    <col min="1" max="1" width="24.5703125" style="57" bestFit="1" customWidth="1"/>
    <col min="2" max="2" width="2.42578125" style="57" bestFit="1" customWidth="1"/>
    <col min="3" max="3" width="11.42578125" style="57"/>
    <col min="4" max="4" width="2.42578125" style="57" bestFit="1" customWidth="1"/>
    <col min="5" max="5" width="11.42578125" style="57"/>
    <col min="6" max="6" width="2.42578125" style="57" bestFit="1" customWidth="1"/>
    <col min="7" max="7" width="12.28515625" style="57" bestFit="1" customWidth="1"/>
    <col min="8" max="16384" width="11.42578125" style="57"/>
  </cols>
  <sheetData>
    <row r="1" spans="1:8" x14ac:dyDescent="0.25">
      <c r="A1" s="57" t="s">
        <v>638</v>
      </c>
      <c r="B1" s="57" t="s">
        <v>63</v>
      </c>
      <c r="C1" s="57" t="s">
        <v>563</v>
      </c>
      <c r="D1" s="57" t="s">
        <v>63</v>
      </c>
      <c r="E1" s="57" t="s">
        <v>636</v>
      </c>
      <c r="F1" s="57" t="s">
        <v>63</v>
      </c>
      <c r="G1" s="57" t="s">
        <v>637</v>
      </c>
      <c r="H1" s="57" t="s">
        <v>65</v>
      </c>
    </row>
    <row r="2" spans="1:8" x14ac:dyDescent="0.25">
      <c r="B2" s="57" t="s">
        <v>63</v>
      </c>
      <c r="D2" s="57" t="s">
        <v>63</v>
      </c>
      <c r="F2" s="57" t="s">
        <v>63</v>
      </c>
      <c r="H2" s="57" t="s">
        <v>64</v>
      </c>
    </row>
    <row r="3" spans="1:8" x14ac:dyDescent="0.25">
      <c r="A3" s="57" t="s">
        <v>640</v>
      </c>
      <c r="B3" s="57" t="s">
        <v>63</v>
      </c>
      <c r="D3" s="57" t="s">
        <v>63</v>
      </c>
      <c r="F3" s="57" t="s">
        <v>63</v>
      </c>
      <c r="H3" s="57" t="s">
        <v>65</v>
      </c>
    </row>
    <row r="4" spans="1:8" x14ac:dyDescent="0.25">
      <c r="A4" s="57" t="s">
        <v>633</v>
      </c>
      <c r="B4" s="57" t="s">
        <v>63</v>
      </c>
      <c r="C4" s="1">
        <v>107071</v>
      </c>
      <c r="D4" s="57" t="s">
        <v>63</v>
      </c>
      <c r="E4" s="1">
        <v>486701</v>
      </c>
      <c r="F4" s="1" t="s">
        <v>63</v>
      </c>
      <c r="G4" s="6">
        <f>+(C4/$C$9)*100</f>
        <v>5.7269224350772996</v>
      </c>
      <c r="H4" s="57" t="s">
        <v>65</v>
      </c>
    </row>
    <row r="5" spans="1:8" x14ac:dyDescent="0.25">
      <c r="A5" s="57" t="s">
        <v>632</v>
      </c>
      <c r="B5" s="57" t="s">
        <v>63</v>
      </c>
      <c r="C5" s="1">
        <v>384252</v>
      </c>
      <c r="D5" s="57" t="s">
        <v>63</v>
      </c>
      <c r="E5" s="1">
        <v>1564490</v>
      </c>
      <c r="F5" s="1" t="s">
        <v>63</v>
      </c>
      <c r="G5" s="6">
        <f>+(C5/$C$9)*100</f>
        <v>20.552543634815425</v>
      </c>
      <c r="H5" s="57" t="s">
        <v>65</v>
      </c>
    </row>
    <row r="6" spans="1:8" x14ac:dyDescent="0.25">
      <c r="A6" s="57" t="s">
        <v>634</v>
      </c>
      <c r="B6" s="57" t="s">
        <v>63</v>
      </c>
      <c r="C6" s="1">
        <f>SUM(C4:C5)</f>
        <v>491323</v>
      </c>
      <c r="D6" s="57" t="s">
        <v>63</v>
      </c>
      <c r="E6" s="1">
        <f>SUM(E4:E5)</f>
        <v>2051191</v>
      </c>
      <c r="F6" s="1" t="s">
        <v>63</v>
      </c>
      <c r="G6" s="6">
        <f>+(C6/$C$9)*100</f>
        <v>26.279466069892727</v>
      </c>
      <c r="H6" s="57" t="s">
        <v>65</v>
      </c>
    </row>
    <row r="7" spans="1:8" x14ac:dyDescent="0.25">
      <c r="A7" s="57" t="s">
        <v>635</v>
      </c>
      <c r="B7" s="57" t="s">
        <v>63</v>
      </c>
      <c r="C7" s="1">
        <v>1378285</v>
      </c>
      <c r="D7" s="57" t="s">
        <v>63</v>
      </c>
      <c r="E7" s="1">
        <v>4591576</v>
      </c>
      <c r="F7" s="1" t="s">
        <v>63</v>
      </c>
      <c r="G7" s="6">
        <f>+(C7/$C$9)*100</f>
        <v>73.72053393010728</v>
      </c>
      <c r="H7" s="57" t="s">
        <v>65</v>
      </c>
    </row>
    <row r="8" spans="1:8" x14ac:dyDescent="0.25">
      <c r="B8" s="57" t="s">
        <v>63</v>
      </c>
      <c r="D8" s="57" t="s">
        <v>63</v>
      </c>
      <c r="F8" s="57" t="s">
        <v>63</v>
      </c>
      <c r="G8" s="6"/>
      <c r="H8" s="57" t="s">
        <v>65</v>
      </c>
    </row>
    <row r="9" spans="1:8" x14ac:dyDescent="0.25">
      <c r="A9" s="57" t="s">
        <v>639</v>
      </c>
      <c r="B9" s="57" t="s">
        <v>63</v>
      </c>
      <c r="C9" s="1">
        <f>+C7+C6</f>
        <v>1869608</v>
      </c>
      <c r="D9" s="57" t="s">
        <v>63</v>
      </c>
      <c r="E9" s="1">
        <f>+E7+E6</f>
        <v>6642767</v>
      </c>
      <c r="F9" s="1" t="s">
        <v>63</v>
      </c>
      <c r="G9" s="6">
        <f>+(C9/$C$9)*100</f>
        <v>100</v>
      </c>
      <c r="H9" s="57" t="s">
        <v>65</v>
      </c>
    </row>
    <row r="10" spans="1:8" x14ac:dyDescent="0.25">
      <c r="B10" s="57" t="s">
        <v>63</v>
      </c>
      <c r="D10" s="57" t="s">
        <v>63</v>
      </c>
      <c r="F10" s="57" t="s">
        <v>63</v>
      </c>
      <c r="H10" s="57" t="s">
        <v>65</v>
      </c>
    </row>
    <row r="11" spans="1:8" x14ac:dyDescent="0.25">
      <c r="A11" s="57" t="s">
        <v>641</v>
      </c>
      <c r="B11" s="57" t="s">
        <v>63</v>
      </c>
      <c r="D11" s="57" t="s">
        <v>63</v>
      </c>
      <c r="F11" s="57" t="s">
        <v>63</v>
      </c>
      <c r="G11" s="6"/>
      <c r="H11" s="57" t="s">
        <v>65</v>
      </c>
    </row>
    <row r="12" spans="1:8" x14ac:dyDescent="0.25">
      <c r="A12" s="57" t="s">
        <v>633</v>
      </c>
      <c r="B12" s="57" t="s">
        <v>63</v>
      </c>
      <c r="C12" s="1">
        <v>120670</v>
      </c>
      <c r="D12" s="57" t="s">
        <v>63</v>
      </c>
      <c r="E12" s="1">
        <v>538725</v>
      </c>
      <c r="F12" s="1" t="s">
        <v>63</v>
      </c>
      <c r="G12" s="6">
        <f>+(C12/$C$9)*100</f>
        <v>6.4542941621987069</v>
      </c>
      <c r="H12" s="57" t="s">
        <v>65</v>
      </c>
    </row>
    <row r="13" spans="1:8" x14ac:dyDescent="0.25">
      <c r="A13" s="57" t="s">
        <v>632</v>
      </c>
      <c r="B13" s="57" t="s">
        <v>63</v>
      </c>
      <c r="C13" s="1">
        <v>413577</v>
      </c>
      <c r="D13" s="57" t="s">
        <v>63</v>
      </c>
      <c r="E13" s="1">
        <v>1654824</v>
      </c>
      <c r="F13" s="1" t="s">
        <v>63</v>
      </c>
      <c r="G13" s="6">
        <f>+(C13/$C$9)*100</f>
        <v>22.121054253084068</v>
      </c>
      <c r="H13" s="57" t="s">
        <v>65</v>
      </c>
    </row>
    <row r="14" spans="1:8" x14ac:dyDescent="0.25">
      <c r="A14" s="57" t="s">
        <v>634</v>
      </c>
      <c r="B14" s="57" t="s">
        <v>63</v>
      </c>
      <c r="C14" s="1">
        <f>SUM(C12:C13)</f>
        <v>534247</v>
      </c>
      <c r="D14" s="57" t="s">
        <v>63</v>
      </c>
      <c r="E14" s="1">
        <f>SUM(E12:E13)</f>
        <v>2193549</v>
      </c>
      <c r="F14" s="1" t="s">
        <v>63</v>
      </c>
      <c r="G14" s="6">
        <f>+(C14/$C$9)*100</f>
        <v>28.575348415282775</v>
      </c>
      <c r="H14" s="57" t="s">
        <v>65</v>
      </c>
    </row>
    <row r="15" spans="1:8" x14ac:dyDescent="0.25">
      <c r="A15" s="57" t="s">
        <v>635</v>
      </c>
      <c r="B15" s="57" t="s">
        <v>63</v>
      </c>
      <c r="C15" s="1">
        <v>1335361</v>
      </c>
      <c r="D15" s="57" t="s">
        <v>63</v>
      </c>
      <c r="E15" s="1">
        <v>4449218</v>
      </c>
      <c r="F15" s="1" t="s">
        <v>63</v>
      </c>
      <c r="G15" s="6">
        <f>+(C15/$C$9)*100</f>
        <v>71.424651584717225</v>
      </c>
      <c r="H15" s="57" t="s">
        <v>65</v>
      </c>
    </row>
    <row r="16" spans="1:8" x14ac:dyDescent="0.25">
      <c r="B16" s="57" t="s">
        <v>63</v>
      </c>
      <c r="D16" s="57" t="s">
        <v>63</v>
      </c>
      <c r="F16" s="57" t="s">
        <v>63</v>
      </c>
      <c r="G16" s="6"/>
      <c r="H16" s="57" t="s">
        <v>65</v>
      </c>
    </row>
    <row r="17" spans="1:8" x14ac:dyDescent="0.25">
      <c r="A17" s="57" t="s">
        <v>639</v>
      </c>
      <c r="B17" s="57" t="s">
        <v>63</v>
      </c>
      <c r="C17" s="1">
        <f>+C15+C14</f>
        <v>1869608</v>
      </c>
      <c r="D17" s="57" t="s">
        <v>63</v>
      </c>
      <c r="E17" s="1">
        <f>+E15+E14</f>
        <v>6642767</v>
      </c>
      <c r="F17" s="1" t="s">
        <v>63</v>
      </c>
      <c r="G17" s="6">
        <f>+(C17/$C$9)*100</f>
        <v>100</v>
      </c>
      <c r="H17" s="57" t="s">
        <v>65</v>
      </c>
    </row>
    <row r="18" spans="1:8" x14ac:dyDescent="0.25">
      <c r="B18" s="57" t="s">
        <v>63</v>
      </c>
      <c r="D18" s="57" t="s">
        <v>63</v>
      </c>
      <c r="F18" s="57" t="s">
        <v>63</v>
      </c>
      <c r="G18" s="6"/>
      <c r="H18" s="57" t="s">
        <v>65</v>
      </c>
    </row>
    <row r="19" spans="1:8" x14ac:dyDescent="0.25">
      <c r="A19" s="57" t="s">
        <v>642</v>
      </c>
      <c r="B19" s="57" t="s">
        <v>63</v>
      </c>
      <c r="D19" s="57" t="s">
        <v>63</v>
      </c>
      <c r="F19" s="57" t="s">
        <v>63</v>
      </c>
      <c r="G19" s="6"/>
      <c r="H19" s="57" t="s">
        <v>65</v>
      </c>
    </row>
    <row r="20" spans="1:8" x14ac:dyDescent="0.25">
      <c r="A20" s="57" t="s">
        <v>633</v>
      </c>
      <c r="B20" s="57" t="s">
        <v>63</v>
      </c>
      <c r="C20" s="1">
        <f>+C12-C4</f>
        <v>13599</v>
      </c>
      <c r="D20" s="57" t="s">
        <v>63</v>
      </c>
      <c r="E20" s="1">
        <f>+E12-E4</f>
        <v>52024</v>
      </c>
      <c r="F20" s="1" t="s">
        <v>63</v>
      </c>
      <c r="G20" s="6">
        <f>+G12-G4</f>
        <v>0.7273717271214073</v>
      </c>
      <c r="H20" s="57" t="s">
        <v>65</v>
      </c>
    </row>
    <row r="21" spans="1:8" x14ac:dyDescent="0.25">
      <c r="A21" s="57" t="s">
        <v>632</v>
      </c>
      <c r="B21" s="57" t="s">
        <v>63</v>
      </c>
      <c r="C21" s="1">
        <f>+C13-C5</f>
        <v>29325</v>
      </c>
      <c r="D21" s="57" t="s">
        <v>63</v>
      </c>
      <c r="E21" s="1">
        <f>+E13-E5</f>
        <v>90334</v>
      </c>
      <c r="F21" s="1" t="s">
        <v>63</v>
      </c>
      <c r="G21" s="6">
        <f>+G13-G5</f>
        <v>1.5685106182686432</v>
      </c>
      <c r="H21" s="57" t="s">
        <v>65</v>
      </c>
    </row>
    <row r="22" spans="1:8" x14ac:dyDescent="0.25">
      <c r="A22" s="57" t="s">
        <v>634</v>
      </c>
      <c r="B22" s="57" t="s">
        <v>63</v>
      </c>
      <c r="C22" s="1">
        <f>SUM(C20:C21)</f>
        <v>42924</v>
      </c>
      <c r="D22" s="57" t="s">
        <v>63</v>
      </c>
      <c r="E22" s="1">
        <f>SUM(E20:E21)</f>
        <v>142358</v>
      </c>
      <c r="F22" s="1" t="s">
        <v>63</v>
      </c>
      <c r="G22" s="6">
        <f>+G14-G6</f>
        <v>2.2958823453900479</v>
      </c>
      <c r="H22" s="57" t="s">
        <v>66</v>
      </c>
    </row>
    <row r="23" spans="1:8" x14ac:dyDescent="0.25">
      <c r="C23" s="1"/>
      <c r="D23" s="1"/>
      <c r="E23" s="1"/>
      <c r="F23" s="1"/>
      <c r="G23" s="6"/>
    </row>
    <row r="24" spans="1:8" x14ac:dyDescent="0.25">
      <c r="G24" s="6"/>
    </row>
    <row r="25" spans="1:8" x14ac:dyDescent="0.25">
      <c r="C25" s="1"/>
      <c r="D25" s="1"/>
      <c r="E25" s="1"/>
      <c r="F25" s="1"/>
      <c r="G25"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BB787-9C38-4526-82A1-1449E5004103}">
  <dimension ref="A1:N55"/>
  <sheetViews>
    <sheetView zoomScale="80" zoomScaleNormal="80" workbookViewId="0">
      <selection activeCell="F55" sqref="F55"/>
    </sheetView>
  </sheetViews>
  <sheetFormatPr baseColWidth="10" defaultRowHeight="15" x14ac:dyDescent="0.25"/>
  <cols>
    <col min="2" max="2" width="15.7109375" bestFit="1" customWidth="1"/>
    <col min="3" max="3" width="27.85546875" bestFit="1" customWidth="1"/>
    <col min="8" max="8" width="17.28515625" bestFit="1" customWidth="1"/>
    <col min="11" max="11" width="14.140625" bestFit="1" customWidth="1"/>
  </cols>
  <sheetData>
    <row r="1" spans="1:14" x14ac:dyDescent="0.25">
      <c r="A1" t="s">
        <v>541</v>
      </c>
      <c r="B1" t="s">
        <v>561</v>
      </c>
      <c r="C1" t="s">
        <v>543</v>
      </c>
      <c r="D1" t="s">
        <v>619</v>
      </c>
      <c r="E1" t="s">
        <v>620</v>
      </c>
      <c r="F1" t="s">
        <v>622</v>
      </c>
      <c r="G1" s="57" t="s">
        <v>625</v>
      </c>
      <c r="H1" t="s">
        <v>626</v>
      </c>
      <c r="I1" t="s">
        <v>623</v>
      </c>
      <c r="J1" t="s">
        <v>627</v>
      </c>
      <c r="K1" s="57" t="s">
        <v>628</v>
      </c>
      <c r="L1" t="s">
        <v>624</v>
      </c>
      <c r="M1" s="57" t="s">
        <v>624</v>
      </c>
      <c r="N1" s="57" t="s">
        <v>629</v>
      </c>
    </row>
    <row r="2" spans="1:14" x14ac:dyDescent="0.25">
      <c r="A2">
        <v>101</v>
      </c>
      <c r="B2" t="s">
        <v>565</v>
      </c>
      <c r="C2" t="s">
        <v>565</v>
      </c>
      <c r="D2">
        <v>13481</v>
      </c>
      <c r="E2">
        <v>33900</v>
      </c>
      <c r="F2">
        <v>0.39766961651917404</v>
      </c>
      <c r="G2">
        <v>0.40985250737463125</v>
      </c>
      <c r="H2" s="6">
        <f>+((G2/F2)-1)*100</f>
        <v>3.0635709517098153</v>
      </c>
      <c r="I2">
        <v>0.37840219500529398</v>
      </c>
      <c r="J2">
        <v>0.37787408327003003</v>
      </c>
      <c r="K2" s="6">
        <f>+((J2/I2)-1)*100</f>
        <v>-0.13956360249351984</v>
      </c>
      <c r="L2">
        <v>0.14318822118482499</v>
      </c>
      <c r="M2">
        <v>0.14278882280716601</v>
      </c>
      <c r="N2" s="6">
        <f>+((M2/L2)-1)*100</f>
        <v>-0.27893242499565929</v>
      </c>
    </row>
    <row r="3" spans="1:14" x14ac:dyDescent="0.25">
      <c r="A3">
        <v>103</v>
      </c>
      <c r="B3" t="s">
        <v>565</v>
      </c>
      <c r="C3" t="s">
        <v>566</v>
      </c>
      <c r="D3">
        <v>3260</v>
      </c>
      <c r="E3">
        <v>10914</v>
      </c>
      <c r="F3">
        <v>0.29869891881986438</v>
      </c>
      <c r="G3">
        <v>0.31583287520615722</v>
      </c>
      <c r="H3" s="6">
        <f t="shared" ref="H3:H51" si="0">+((G3/F3)-1)*100</f>
        <v>5.7361963190184051</v>
      </c>
      <c r="I3">
        <v>0.33468764063540202</v>
      </c>
      <c r="J3">
        <v>0.33131524714961302</v>
      </c>
      <c r="K3" s="6">
        <f t="shared" ref="K3:K51" si="1">+((J3/I3)-1)*100</f>
        <v>-1.0076241475145409</v>
      </c>
      <c r="L3">
        <v>0.112015816794092</v>
      </c>
      <c r="M3">
        <v>0.109769792993809</v>
      </c>
      <c r="N3" s="6">
        <f t="shared" ref="N3:N51" si="2">+((M3/L3)-1)*100</f>
        <v>-2.0050952308026782</v>
      </c>
    </row>
    <row r="4" spans="1:14" x14ac:dyDescent="0.25">
      <c r="A4">
        <v>107</v>
      </c>
      <c r="B4" t="s">
        <v>565</v>
      </c>
      <c r="C4" t="s">
        <v>567</v>
      </c>
      <c r="D4">
        <v>3357</v>
      </c>
      <c r="E4">
        <v>8352</v>
      </c>
      <c r="F4">
        <v>0.40193965517241381</v>
      </c>
      <c r="G4">
        <v>0.4295977011494253</v>
      </c>
      <c r="H4" s="6">
        <f t="shared" si="0"/>
        <v>6.8811438784629031</v>
      </c>
      <c r="I4">
        <v>0.43235878016403501</v>
      </c>
      <c r="J4">
        <v>0.43746354968953599</v>
      </c>
      <c r="K4" s="6">
        <f t="shared" si="1"/>
        <v>1.1806790470553885</v>
      </c>
      <c r="L4">
        <v>0.18693411478493299</v>
      </c>
      <c r="M4">
        <v>0.191374357306969</v>
      </c>
      <c r="N4" s="6">
        <f t="shared" si="2"/>
        <v>2.3752981242318949</v>
      </c>
    </row>
    <row r="5" spans="1:14" x14ac:dyDescent="0.25">
      <c r="A5">
        <v>108</v>
      </c>
      <c r="B5" t="s">
        <v>565</v>
      </c>
      <c r="C5" t="s">
        <v>568</v>
      </c>
      <c r="D5">
        <v>4738</v>
      </c>
      <c r="E5">
        <v>12390</v>
      </c>
      <c r="F5">
        <v>0.38240516545601294</v>
      </c>
      <c r="G5">
        <v>0.43204196933010491</v>
      </c>
      <c r="H5" s="6">
        <f t="shared" si="0"/>
        <v>12.980160405234265</v>
      </c>
      <c r="I5">
        <v>0.40307660704731302</v>
      </c>
      <c r="J5">
        <v>0.41518537172307801</v>
      </c>
      <c r="K5" s="6">
        <f t="shared" si="1"/>
        <v>3.0040851947390923</v>
      </c>
      <c r="L5">
        <v>0.16247075114877399</v>
      </c>
      <c r="M5">
        <v>0.17237889289283001</v>
      </c>
      <c r="N5" s="6">
        <f t="shared" si="2"/>
        <v>6.0984156680504054</v>
      </c>
    </row>
    <row r="6" spans="1:14" x14ac:dyDescent="0.25">
      <c r="A6">
        <v>201</v>
      </c>
      <c r="B6" t="s">
        <v>569</v>
      </c>
      <c r="C6" t="s">
        <v>570</v>
      </c>
      <c r="D6">
        <v>2384</v>
      </c>
      <c r="E6">
        <v>7347</v>
      </c>
      <c r="F6">
        <v>0.32448618483734859</v>
      </c>
      <c r="G6">
        <v>0.33319722335647201</v>
      </c>
      <c r="H6" s="6">
        <f t="shared" si="0"/>
        <v>2.6845637583892579</v>
      </c>
      <c r="I6">
        <v>0.36338933419213199</v>
      </c>
      <c r="J6">
        <v>0.35796233160524199</v>
      </c>
      <c r="K6" s="6">
        <f t="shared" si="1"/>
        <v>-1.4934402516119549</v>
      </c>
      <c r="L6">
        <v>0.132051808204601</v>
      </c>
      <c r="M6">
        <v>0.128137030848261</v>
      </c>
      <c r="N6" s="6">
        <f t="shared" si="2"/>
        <v>-2.9645768653727478</v>
      </c>
    </row>
    <row r="7" spans="1:14" x14ac:dyDescent="0.25">
      <c r="A7">
        <v>202</v>
      </c>
      <c r="B7" t="s">
        <v>569</v>
      </c>
      <c r="C7" t="s">
        <v>571</v>
      </c>
      <c r="D7">
        <v>3854</v>
      </c>
      <c r="E7">
        <v>11128</v>
      </c>
      <c r="F7">
        <v>0.34633357296908701</v>
      </c>
      <c r="G7">
        <v>0.35882458662832495</v>
      </c>
      <c r="H7" s="6">
        <f t="shared" si="0"/>
        <v>3.6066424494032079</v>
      </c>
      <c r="I7">
        <v>0.41114526675728302</v>
      </c>
      <c r="J7">
        <v>0.42541797849097701</v>
      </c>
      <c r="K7" s="6">
        <f t="shared" si="1"/>
        <v>3.4714522792061775</v>
      </c>
      <c r="L7">
        <v>0.16904043037691699</v>
      </c>
      <c r="M7">
        <v>0.18098045642334901</v>
      </c>
      <c r="N7" s="6">
        <f t="shared" si="2"/>
        <v>7.0634143676804539</v>
      </c>
    </row>
    <row r="8" spans="1:14" x14ac:dyDescent="0.25">
      <c r="A8">
        <v>203</v>
      </c>
      <c r="B8" t="s">
        <v>569</v>
      </c>
      <c r="C8" t="s">
        <v>572</v>
      </c>
      <c r="D8">
        <v>5823</v>
      </c>
      <c r="E8">
        <v>23717</v>
      </c>
      <c r="F8">
        <v>0.24552009107391323</v>
      </c>
      <c r="G8">
        <v>0.26436733145001473</v>
      </c>
      <c r="H8" s="6">
        <f t="shared" si="0"/>
        <v>7.6764554353425885</v>
      </c>
      <c r="I8">
        <v>0.33454355068906599</v>
      </c>
      <c r="J8">
        <v>0.34317813685429799</v>
      </c>
      <c r="K8" s="6">
        <f t="shared" si="1"/>
        <v>2.5810051180024773</v>
      </c>
      <c r="L8">
        <v>0.111919387307648</v>
      </c>
      <c r="M8">
        <v>0.117771233614788</v>
      </c>
      <c r="N8" s="6">
        <f t="shared" si="2"/>
        <v>5.2286261101968323</v>
      </c>
    </row>
    <row r="9" spans="1:14" x14ac:dyDescent="0.25">
      <c r="A9">
        <v>207</v>
      </c>
      <c r="B9" t="s">
        <v>569</v>
      </c>
      <c r="C9" t="s">
        <v>573</v>
      </c>
      <c r="D9">
        <v>5305</v>
      </c>
      <c r="E9">
        <v>20569</v>
      </c>
      <c r="F9">
        <v>0.25791239243521807</v>
      </c>
      <c r="G9">
        <v>0.30623754193203362</v>
      </c>
      <c r="H9" s="6">
        <f t="shared" si="0"/>
        <v>18.737040527803938</v>
      </c>
      <c r="I9">
        <v>0.36279297401233601</v>
      </c>
      <c r="J9">
        <v>0.38255002803412502</v>
      </c>
      <c r="K9" s="6">
        <f t="shared" si="1"/>
        <v>5.4458204642952035</v>
      </c>
      <c r="L9">
        <v>0.131618741992716</v>
      </c>
      <c r="M9">
        <v>0.14634452394891001</v>
      </c>
      <c r="N9" s="6">
        <f t="shared" si="2"/>
        <v>11.188210533883503</v>
      </c>
    </row>
    <row r="10" spans="1:14" x14ac:dyDescent="0.25">
      <c r="A10">
        <v>210</v>
      </c>
      <c r="B10" t="s">
        <v>569</v>
      </c>
      <c r="C10" t="s">
        <v>569</v>
      </c>
      <c r="D10">
        <v>22128</v>
      </c>
      <c r="E10">
        <v>77594</v>
      </c>
      <c r="F10">
        <v>0.28517668891924636</v>
      </c>
      <c r="G10">
        <v>0.29265149367219118</v>
      </c>
      <c r="H10" s="6">
        <f t="shared" si="0"/>
        <v>2.6211135213304315</v>
      </c>
      <c r="I10">
        <v>0.35663354381655898</v>
      </c>
      <c r="J10">
        <v>0.37193679497301801</v>
      </c>
      <c r="K10" s="6">
        <f t="shared" si="1"/>
        <v>4.2910296638642986</v>
      </c>
      <c r="L10">
        <v>0.12718748457515699</v>
      </c>
      <c r="M10">
        <v>0.138336979454801</v>
      </c>
      <c r="N10" s="6">
        <f t="shared" si="2"/>
        <v>8.7661886834907943</v>
      </c>
    </row>
    <row r="11" spans="1:14" x14ac:dyDescent="0.25">
      <c r="A11">
        <v>301</v>
      </c>
      <c r="B11" t="s">
        <v>574</v>
      </c>
      <c r="C11" t="s">
        <v>575</v>
      </c>
      <c r="D11">
        <v>5017</v>
      </c>
      <c r="E11">
        <v>17810</v>
      </c>
      <c r="F11">
        <v>0.28169567658618755</v>
      </c>
      <c r="G11">
        <v>0.30988208871420553</v>
      </c>
      <c r="H11" s="6">
        <f t="shared" si="0"/>
        <v>10.005979669124976</v>
      </c>
      <c r="I11">
        <v>0.38313361423220998</v>
      </c>
      <c r="J11">
        <v>0.37906113975691003</v>
      </c>
      <c r="K11" s="6">
        <f t="shared" si="1"/>
        <v>-1.0629384434098998</v>
      </c>
      <c r="L11">
        <v>0.14679136635463599</v>
      </c>
      <c r="M11">
        <v>0.143687347673807</v>
      </c>
      <c r="N11" s="6">
        <f t="shared" si="2"/>
        <v>-2.1145785054755395</v>
      </c>
    </row>
    <row r="12" spans="1:14" x14ac:dyDescent="0.25">
      <c r="A12">
        <v>306</v>
      </c>
      <c r="B12" t="s">
        <v>574</v>
      </c>
      <c r="C12" t="s">
        <v>576</v>
      </c>
      <c r="D12">
        <v>4946</v>
      </c>
      <c r="E12">
        <v>22348</v>
      </c>
      <c r="F12">
        <v>0.22131734383390012</v>
      </c>
      <c r="G12">
        <v>0.25648827635582605</v>
      </c>
      <c r="H12" s="6">
        <f t="shared" si="0"/>
        <v>15.891629599676516</v>
      </c>
      <c r="I12">
        <v>0.35738320665344803</v>
      </c>
      <c r="J12">
        <v>0.33821439773338002</v>
      </c>
      <c r="K12" s="6">
        <f t="shared" si="1"/>
        <v>-5.3636568711679438</v>
      </c>
      <c r="L12">
        <v>0.12772275639790101</v>
      </c>
      <c r="M12">
        <v>0.114388978834153</v>
      </c>
      <c r="N12" s="6">
        <f t="shared" si="2"/>
        <v>-10.439625592019508</v>
      </c>
    </row>
    <row r="13" spans="1:14" x14ac:dyDescent="0.25">
      <c r="A13">
        <v>308</v>
      </c>
      <c r="B13" t="s">
        <v>574</v>
      </c>
      <c r="C13" t="s">
        <v>577</v>
      </c>
      <c r="D13">
        <v>4552</v>
      </c>
      <c r="E13">
        <v>13705</v>
      </c>
      <c r="F13">
        <v>0.33214155417730756</v>
      </c>
      <c r="G13">
        <v>0.33214155417730756</v>
      </c>
      <c r="H13" s="6">
        <f t="shared" si="0"/>
        <v>0</v>
      </c>
      <c r="I13">
        <v>0.36344852841603698</v>
      </c>
      <c r="J13">
        <v>0.36398856582223099</v>
      </c>
      <c r="K13" s="6">
        <f t="shared" si="1"/>
        <v>0.14858703887110636</v>
      </c>
      <c r="L13">
        <v>0.132094832807783</v>
      </c>
      <c r="M13">
        <v>0.13248767604932399</v>
      </c>
      <c r="N13" s="6">
        <f t="shared" si="2"/>
        <v>0.29739485882285255</v>
      </c>
    </row>
    <row r="14" spans="1:14" x14ac:dyDescent="0.25">
      <c r="A14">
        <v>311</v>
      </c>
      <c r="B14" t="s">
        <v>574</v>
      </c>
      <c r="C14" t="s">
        <v>578</v>
      </c>
      <c r="D14">
        <v>2694</v>
      </c>
      <c r="E14">
        <v>8495</v>
      </c>
      <c r="F14">
        <v>0.31712772218952323</v>
      </c>
      <c r="G14">
        <v>0.33078281341965865</v>
      </c>
      <c r="H14" s="6">
        <f t="shared" si="0"/>
        <v>4.3058648849294778</v>
      </c>
      <c r="I14">
        <v>0.345124360476949</v>
      </c>
      <c r="J14">
        <v>0.34848442866378199</v>
      </c>
      <c r="K14" s="6">
        <f t="shared" si="1"/>
        <v>0.97358186544396208</v>
      </c>
      <c r="L14">
        <v>0.119110824194623</v>
      </c>
      <c r="M14">
        <v>0.121441397021123</v>
      </c>
      <c r="N14" s="6">
        <f t="shared" si="2"/>
        <v>1.9566423473755146</v>
      </c>
    </row>
    <row r="15" spans="1:14" x14ac:dyDescent="0.25">
      <c r="A15">
        <v>315</v>
      </c>
      <c r="B15" t="s">
        <v>574</v>
      </c>
      <c r="C15" t="s">
        <v>574</v>
      </c>
      <c r="D15">
        <v>5471</v>
      </c>
      <c r="E15">
        <v>23055</v>
      </c>
      <c r="F15">
        <v>0.23730210366514856</v>
      </c>
      <c r="G15">
        <v>0.26441119063109952</v>
      </c>
      <c r="H15" s="6">
        <f t="shared" si="0"/>
        <v>11.423871321513435</v>
      </c>
      <c r="I15">
        <v>0.33656029903269802</v>
      </c>
      <c r="J15">
        <v>0.32898410368709002</v>
      </c>
      <c r="K15" s="6">
        <f t="shared" si="1"/>
        <v>-2.2510662628309364</v>
      </c>
      <c r="L15">
        <v>0.113272834884979</v>
      </c>
      <c r="M15">
        <v>0.108230540478798</v>
      </c>
      <c r="N15" s="6">
        <f t="shared" si="2"/>
        <v>-4.4514595324652291</v>
      </c>
    </row>
    <row r="16" spans="1:14" x14ac:dyDescent="0.25">
      <c r="A16">
        <v>407</v>
      </c>
      <c r="B16" t="s">
        <v>579</v>
      </c>
      <c r="C16" t="s">
        <v>579</v>
      </c>
      <c r="D16">
        <v>1831</v>
      </c>
      <c r="E16">
        <v>8545</v>
      </c>
      <c r="F16">
        <v>0.21427735517846694</v>
      </c>
      <c r="G16">
        <v>0.23592744294909304</v>
      </c>
      <c r="H16" s="6">
        <f t="shared" si="0"/>
        <v>10.10376843255052</v>
      </c>
      <c r="I16">
        <v>0.351661707176119</v>
      </c>
      <c r="J16">
        <v>0.348516457795363</v>
      </c>
      <c r="K16" s="6">
        <f t="shared" si="1"/>
        <v>-0.89439632367501742</v>
      </c>
      <c r="L16">
        <v>0.12366595629402199</v>
      </c>
      <c r="M16">
        <v>0.12146372135422701</v>
      </c>
      <c r="N16" s="6">
        <f t="shared" si="2"/>
        <v>-1.7807931995116433</v>
      </c>
    </row>
    <row r="17" spans="1:14" x14ac:dyDescent="0.25">
      <c r="A17">
        <v>501</v>
      </c>
      <c r="B17" t="s">
        <v>580</v>
      </c>
      <c r="C17" t="s">
        <v>581</v>
      </c>
      <c r="D17">
        <v>395</v>
      </c>
      <c r="E17">
        <v>11007</v>
      </c>
      <c r="F17">
        <v>3.588625420187154E-2</v>
      </c>
      <c r="G17">
        <v>3.588625420187154E-2</v>
      </c>
      <c r="H17" s="6">
        <f t="shared" si="0"/>
        <v>0</v>
      </c>
      <c r="I17">
        <v>0.204109894277722</v>
      </c>
      <c r="J17">
        <v>0.20411202768691</v>
      </c>
      <c r="K17" s="6">
        <f t="shared" si="1"/>
        <v>1.0452257572124424E-3</v>
      </c>
      <c r="L17">
        <v>4.1660848942062997E-2</v>
      </c>
      <c r="M17">
        <v>4.1661719846462102E-2</v>
      </c>
      <c r="N17" s="6">
        <f t="shared" si="2"/>
        <v>2.0904624394857407E-3</v>
      </c>
    </row>
    <row r="18" spans="1:14" x14ac:dyDescent="0.25">
      <c r="A18">
        <v>502</v>
      </c>
      <c r="B18" t="s">
        <v>580</v>
      </c>
      <c r="C18" t="s">
        <v>582</v>
      </c>
      <c r="D18">
        <v>5839</v>
      </c>
      <c r="E18">
        <v>22101</v>
      </c>
      <c r="F18">
        <v>0.26419619021763718</v>
      </c>
      <c r="G18">
        <v>0.27926338174743226</v>
      </c>
      <c r="H18" s="6">
        <f t="shared" si="0"/>
        <v>5.7030313409830669</v>
      </c>
      <c r="I18">
        <v>0.342614721997345</v>
      </c>
      <c r="J18">
        <v>0.35227045296878101</v>
      </c>
      <c r="K18" s="6">
        <f t="shared" si="1"/>
        <v>2.8182475391442363</v>
      </c>
      <c r="L18">
        <v>0.117384847729318</v>
      </c>
      <c r="M18">
        <v>0.12409447203483</v>
      </c>
      <c r="N18" s="6">
        <f t="shared" si="2"/>
        <v>5.715920270207242</v>
      </c>
    </row>
    <row r="19" spans="1:14" x14ac:dyDescent="0.25">
      <c r="A19">
        <v>503</v>
      </c>
      <c r="B19" t="s">
        <v>580</v>
      </c>
      <c r="C19" t="s">
        <v>583</v>
      </c>
      <c r="D19">
        <v>6555</v>
      </c>
      <c r="E19">
        <v>32177</v>
      </c>
      <c r="F19">
        <v>0.20371694067190851</v>
      </c>
      <c r="G19">
        <v>0.22624856263790907</v>
      </c>
      <c r="H19" s="6">
        <f t="shared" si="0"/>
        <v>11.060259344012202</v>
      </c>
      <c r="I19">
        <v>0.34561233913297501</v>
      </c>
      <c r="J19">
        <v>0.33021971592111499</v>
      </c>
      <c r="K19" s="6">
        <f t="shared" si="1"/>
        <v>-4.4537250175948344</v>
      </c>
      <c r="L19">
        <v>0.119447888960967</v>
      </c>
      <c r="M19">
        <v>0.10904506078302199</v>
      </c>
      <c r="N19" s="6">
        <f t="shared" si="2"/>
        <v>-8.709093369866439</v>
      </c>
    </row>
    <row r="20" spans="1:14" x14ac:dyDescent="0.25">
      <c r="A20">
        <v>509</v>
      </c>
      <c r="B20" t="s">
        <v>580</v>
      </c>
      <c r="C20" t="s">
        <v>580</v>
      </c>
      <c r="D20">
        <v>3755</v>
      </c>
      <c r="E20">
        <v>13177</v>
      </c>
      <c r="F20">
        <v>0.28496622903544055</v>
      </c>
      <c r="G20">
        <v>0.32640206420277756</v>
      </c>
      <c r="H20" s="6">
        <f t="shared" si="0"/>
        <v>14.540612516644469</v>
      </c>
      <c r="I20">
        <v>0.331570744485225</v>
      </c>
      <c r="J20">
        <v>0.31778174955595001</v>
      </c>
      <c r="K20" s="6">
        <f t="shared" si="1"/>
        <v>-4.1586886535128098</v>
      </c>
      <c r="L20">
        <v>0.10993915859848601</v>
      </c>
      <c r="M20">
        <v>0.10098524035084</v>
      </c>
      <c r="N20" s="6">
        <f t="shared" si="2"/>
        <v>-8.1444303938572382</v>
      </c>
    </row>
    <row r="21" spans="1:14" x14ac:dyDescent="0.25">
      <c r="A21">
        <v>511</v>
      </c>
      <c r="B21" t="s">
        <v>580</v>
      </c>
      <c r="C21" t="s">
        <v>584</v>
      </c>
      <c r="D21">
        <v>4886</v>
      </c>
      <c r="E21">
        <v>38974</v>
      </c>
      <c r="F21">
        <v>0.12536562836762971</v>
      </c>
      <c r="G21">
        <v>0.13034330579360601</v>
      </c>
      <c r="H21" s="6">
        <f t="shared" si="0"/>
        <v>3.9705280392959397</v>
      </c>
      <c r="I21">
        <v>0.29988723740837497</v>
      </c>
      <c r="J21">
        <v>0.29577102652605902</v>
      </c>
      <c r="K21" s="6">
        <f t="shared" si="1"/>
        <v>-1.3725862153682322</v>
      </c>
      <c r="L21">
        <v>8.9932355160426997E-2</v>
      </c>
      <c r="M21">
        <v>8.7480500132278802E-2</v>
      </c>
      <c r="N21" s="6">
        <f t="shared" si="2"/>
        <v>-2.7263325015501105</v>
      </c>
    </row>
    <row r="22" spans="1:14" x14ac:dyDescent="0.25">
      <c r="A22">
        <v>512</v>
      </c>
      <c r="B22" t="s">
        <v>580</v>
      </c>
      <c r="C22" t="s">
        <v>585</v>
      </c>
      <c r="D22">
        <v>4305</v>
      </c>
      <c r="E22">
        <v>18549</v>
      </c>
      <c r="F22">
        <v>0.23208798317968624</v>
      </c>
      <c r="G22">
        <v>0.2420076553992129</v>
      </c>
      <c r="H22" s="6">
        <f t="shared" si="0"/>
        <v>4.2740998838559863</v>
      </c>
      <c r="I22">
        <v>0.30386940925998601</v>
      </c>
      <c r="J22">
        <v>0.31611706967994102</v>
      </c>
      <c r="K22" s="6">
        <f t="shared" si="1"/>
        <v>4.0305670945231853</v>
      </c>
      <c r="L22">
        <v>9.2336617884012595E-2</v>
      </c>
      <c r="M22">
        <v>9.9930001743032904E-2</v>
      </c>
      <c r="N22" s="6">
        <f t="shared" si="2"/>
        <v>8.2235889000814808</v>
      </c>
    </row>
    <row r="23" spans="1:14" x14ac:dyDescent="0.25">
      <c r="A23">
        <v>515</v>
      </c>
      <c r="B23" t="s">
        <v>580</v>
      </c>
      <c r="C23" t="s">
        <v>586</v>
      </c>
      <c r="D23">
        <v>7990</v>
      </c>
      <c r="E23">
        <v>28160</v>
      </c>
      <c r="F23">
        <v>0.28373579545454547</v>
      </c>
      <c r="G23">
        <v>0.28373579545454547</v>
      </c>
      <c r="H23" s="6">
        <f t="shared" si="0"/>
        <v>0</v>
      </c>
      <c r="I23">
        <v>0.36925303907920698</v>
      </c>
      <c r="J23">
        <v>0.371624032653672</v>
      </c>
      <c r="K23" s="6">
        <f t="shared" si="1"/>
        <v>0.6421053650303099</v>
      </c>
      <c r="L23">
        <v>0.13634780686923101</v>
      </c>
      <c r="M23">
        <v>0.13810442164577699</v>
      </c>
      <c r="N23" s="6">
        <f t="shared" si="2"/>
        <v>1.2883337230577663</v>
      </c>
    </row>
    <row r="24" spans="1:14" x14ac:dyDescent="0.25">
      <c r="A24">
        <v>602</v>
      </c>
      <c r="B24" t="s">
        <v>587</v>
      </c>
      <c r="C24" t="s">
        <v>588</v>
      </c>
      <c r="D24">
        <v>13809</v>
      </c>
      <c r="E24">
        <v>43720</v>
      </c>
      <c r="F24">
        <v>0.3158508691674291</v>
      </c>
      <c r="G24">
        <v>0.31930466605672458</v>
      </c>
      <c r="H24" s="6">
        <f t="shared" si="0"/>
        <v>1.0934897530595844</v>
      </c>
      <c r="I24">
        <v>0.39834690261982397</v>
      </c>
      <c r="J24">
        <v>0.399133919832863</v>
      </c>
      <c r="K24" s="6">
        <f t="shared" si="1"/>
        <v>0.19757081274212052</v>
      </c>
      <c r="L24">
        <v>0.158680254826808</v>
      </c>
      <c r="M24">
        <v>0.15930788596114701</v>
      </c>
      <c r="N24" s="6">
        <f t="shared" si="2"/>
        <v>0.39553196774484434</v>
      </c>
    </row>
    <row r="25" spans="1:14" x14ac:dyDescent="0.25">
      <c r="A25">
        <v>603</v>
      </c>
      <c r="B25" t="s">
        <v>587</v>
      </c>
      <c r="C25" t="s">
        <v>589</v>
      </c>
      <c r="D25">
        <v>1773</v>
      </c>
      <c r="E25">
        <v>11389</v>
      </c>
      <c r="F25">
        <v>0.15567652998507331</v>
      </c>
      <c r="G25">
        <v>0.16568618842742996</v>
      </c>
      <c r="H25" s="6">
        <f t="shared" si="0"/>
        <v>6.4297800338409372</v>
      </c>
      <c r="I25">
        <v>0.28492857912381098</v>
      </c>
      <c r="J25">
        <v>0.28044813456644302</v>
      </c>
      <c r="K25" s="6">
        <f t="shared" si="1"/>
        <v>-1.5724798723756872</v>
      </c>
      <c r="L25">
        <v>8.1184295201513795E-2</v>
      </c>
      <c r="M25">
        <v>7.8651156181797494E-2</v>
      </c>
      <c r="N25" s="6">
        <f t="shared" si="2"/>
        <v>-3.1202328152613812</v>
      </c>
    </row>
    <row r="26" spans="1:14" x14ac:dyDescent="0.25">
      <c r="A26">
        <v>604</v>
      </c>
      <c r="B26" t="s">
        <v>587</v>
      </c>
      <c r="C26" t="s">
        <v>590</v>
      </c>
      <c r="D26">
        <v>4165</v>
      </c>
      <c r="E26">
        <v>22140</v>
      </c>
      <c r="F26">
        <v>0.18812104787714543</v>
      </c>
      <c r="G26">
        <v>0.19263775971093045</v>
      </c>
      <c r="H26" s="6">
        <f t="shared" si="0"/>
        <v>2.400960384153672</v>
      </c>
      <c r="I26">
        <v>0.247408513967385</v>
      </c>
      <c r="J26">
        <v>0.26206739086678699</v>
      </c>
      <c r="K26" s="6">
        <f t="shared" si="1"/>
        <v>5.9249686538008106</v>
      </c>
      <c r="L26">
        <v>6.1210972783549603E-2</v>
      </c>
      <c r="M26">
        <v>6.8679317355725203E-2</v>
      </c>
      <c r="N26" s="6">
        <f t="shared" si="2"/>
        <v>12.200989843086951</v>
      </c>
    </row>
    <row r="27" spans="1:14" x14ac:dyDescent="0.25">
      <c r="A27">
        <v>607</v>
      </c>
      <c r="B27" t="s">
        <v>587</v>
      </c>
      <c r="C27" t="s">
        <v>591</v>
      </c>
      <c r="D27">
        <v>6863</v>
      </c>
      <c r="E27">
        <v>35045</v>
      </c>
      <c r="F27">
        <v>0.19583392780710515</v>
      </c>
      <c r="G27">
        <v>0.20442288486231988</v>
      </c>
      <c r="H27" s="6">
        <f t="shared" si="0"/>
        <v>4.3858370974792393</v>
      </c>
      <c r="I27">
        <v>0.27985246021520199</v>
      </c>
      <c r="J27">
        <v>0.28784357773524699</v>
      </c>
      <c r="K27" s="6">
        <f t="shared" si="1"/>
        <v>2.8554751721317606</v>
      </c>
      <c r="L27">
        <v>7.8317399488500999E-2</v>
      </c>
      <c r="M27">
        <v>8.2853925243427204E-2</v>
      </c>
      <c r="N27" s="6">
        <f t="shared" si="2"/>
        <v>5.7924877288504595</v>
      </c>
    </row>
    <row r="28" spans="1:14" x14ac:dyDescent="0.25">
      <c r="A28">
        <v>608</v>
      </c>
      <c r="B28" t="s">
        <v>587</v>
      </c>
      <c r="C28" t="s">
        <v>592</v>
      </c>
      <c r="D28">
        <v>7668</v>
      </c>
      <c r="E28">
        <v>48314</v>
      </c>
      <c r="F28">
        <v>0.15871176056629549</v>
      </c>
      <c r="G28">
        <v>0.15871176056629549</v>
      </c>
      <c r="H28" s="6">
        <f t="shared" si="0"/>
        <v>0</v>
      </c>
      <c r="I28">
        <v>0.25053411570826001</v>
      </c>
      <c r="J28">
        <v>0.25457159571499399</v>
      </c>
      <c r="K28" s="6">
        <f t="shared" si="1"/>
        <v>1.6115489881767253</v>
      </c>
      <c r="L28">
        <v>6.2767343133719705E-2</v>
      </c>
      <c r="M28">
        <v>6.4806697344878206E-2</v>
      </c>
      <c r="N28" s="6">
        <f t="shared" si="2"/>
        <v>3.2490688777663479</v>
      </c>
    </row>
    <row r="29" spans="1:14" x14ac:dyDescent="0.25">
      <c r="A29">
        <v>609</v>
      </c>
      <c r="B29" t="s">
        <v>587</v>
      </c>
      <c r="C29" t="s">
        <v>593</v>
      </c>
      <c r="D29">
        <v>2204</v>
      </c>
      <c r="E29">
        <v>10391</v>
      </c>
      <c r="F29">
        <v>0.21210663073813876</v>
      </c>
      <c r="G29">
        <v>0.22404003464536618</v>
      </c>
      <c r="H29" s="6">
        <f t="shared" si="0"/>
        <v>5.6261343012704135</v>
      </c>
      <c r="I29">
        <v>0.35415638144626899</v>
      </c>
      <c r="J29">
        <v>0.36102876738531198</v>
      </c>
      <c r="K29" s="6">
        <f t="shared" si="1"/>
        <v>1.9404947359633162</v>
      </c>
      <c r="L29">
        <v>0.12542674251911501</v>
      </c>
      <c r="M29">
        <v>0.13034177087975801</v>
      </c>
      <c r="N29" s="6">
        <f t="shared" si="2"/>
        <v>3.9186446701300115</v>
      </c>
    </row>
    <row r="30" spans="1:14" x14ac:dyDescent="0.25">
      <c r="A30">
        <v>610</v>
      </c>
      <c r="B30" t="s">
        <v>587</v>
      </c>
      <c r="C30" t="s">
        <v>594</v>
      </c>
      <c r="D30">
        <v>3356</v>
      </c>
      <c r="E30">
        <v>11956</v>
      </c>
      <c r="F30">
        <v>0.28069588491134156</v>
      </c>
      <c r="G30">
        <v>0.2857142857142857</v>
      </c>
      <c r="H30" s="6">
        <f t="shared" si="0"/>
        <v>1.7878426698450633</v>
      </c>
      <c r="I30">
        <v>0.34233954182151799</v>
      </c>
      <c r="J30">
        <v>0.34512122713603599</v>
      </c>
      <c r="K30" s="6">
        <f t="shared" si="1"/>
        <v>0.81255156787241045</v>
      </c>
      <c r="L30">
        <v>0.117196361894567</v>
      </c>
      <c r="M30">
        <v>0.11910866141988299</v>
      </c>
      <c r="N30" s="6">
        <f t="shared" si="2"/>
        <v>1.6317055362489397</v>
      </c>
    </row>
    <row r="31" spans="1:14" x14ac:dyDescent="0.25">
      <c r="A31">
        <v>612</v>
      </c>
      <c r="B31" t="s">
        <v>587</v>
      </c>
      <c r="C31" t="s">
        <v>595</v>
      </c>
      <c r="D31">
        <v>3828</v>
      </c>
      <c r="E31">
        <v>20456</v>
      </c>
      <c r="F31">
        <v>0.1871333594055534</v>
      </c>
      <c r="G31">
        <v>0.19089753617520533</v>
      </c>
      <c r="H31" s="6">
        <f t="shared" si="0"/>
        <v>2.0114942528735691</v>
      </c>
      <c r="I31">
        <v>0.26463198431427798</v>
      </c>
      <c r="J31">
        <v>0.27643093060690799</v>
      </c>
      <c r="K31" s="6">
        <f t="shared" si="1"/>
        <v>4.4586244263722596</v>
      </c>
      <c r="L31">
        <v>7.0030087122112297E-2</v>
      </c>
      <c r="M31">
        <v>7.6414059396201106E-2</v>
      </c>
      <c r="N31" s="6">
        <f t="shared" si="2"/>
        <v>9.116042170498794</v>
      </c>
    </row>
    <row r="32" spans="1:14" x14ac:dyDescent="0.25">
      <c r="A32">
        <v>613</v>
      </c>
      <c r="B32" t="s">
        <v>587</v>
      </c>
      <c r="C32" t="s">
        <v>596</v>
      </c>
      <c r="D32">
        <v>7281</v>
      </c>
      <c r="E32">
        <v>24329</v>
      </c>
      <c r="F32">
        <v>0.29927247318015537</v>
      </c>
      <c r="G32">
        <v>0.31234329401126226</v>
      </c>
      <c r="H32" s="6">
        <f t="shared" si="0"/>
        <v>4.3675319324268491</v>
      </c>
      <c r="I32">
        <v>0.299421690874212</v>
      </c>
      <c r="J32">
        <v>0.31635130774692</v>
      </c>
      <c r="K32" s="6">
        <f t="shared" si="1"/>
        <v>5.6541050260183745</v>
      </c>
      <c r="L32">
        <v>8.9653348965972199E-2</v>
      </c>
      <c r="M32">
        <v>0.100078149913186</v>
      </c>
      <c r="N32" s="6">
        <f t="shared" si="2"/>
        <v>11.627899088488626</v>
      </c>
    </row>
    <row r="33" spans="1:14" x14ac:dyDescent="0.25">
      <c r="A33">
        <v>614</v>
      </c>
      <c r="B33" t="s">
        <v>587</v>
      </c>
      <c r="C33" t="s">
        <v>587</v>
      </c>
      <c r="D33">
        <v>11195</v>
      </c>
      <c r="E33">
        <v>105962</v>
      </c>
      <c r="F33">
        <v>0.10565108246352466</v>
      </c>
      <c r="G33">
        <v>0.12787603102999187</v>
      </c>
      <c r="H33" s="6">
        <f t="shared" si="0"/>
        <v>21.036176864671717</v>
      </c>
      <c r="I33">
        <v>0.25187967642055298</v>
      </c>
      <c r="J33">
        <v>0.24359050944161101</v>
      </c>
      <c r="K33" s="6">
        <f>+((J33/I33)-1)*100</f>
        <v>-3.2909233078026845</v>
      </c>
      <c r="L33">
        <v>6.34433713937224E-2</v>
      </c>
      <c r="M33">
        <v>5.9336336290023703E-2</v>
      </c>
      <c r="N33" s="6">
        <f>+((M33/L33)-1)*100</f>
        <v>-6.4735448534266933</v>
      </c>
    </row>
    <row r="34" spans="1:14" x14ac:dyDescent="0.25">
      <c r="A34">
        <v>616</v>
      </c>
      <c r="B34" t="s">
        <v>587</v>
      </c>
      <c r="C34" t="s">
        <v>597</v>
      </c>
      <c r="D34">
        <v>2145</v>
      </c>
      <c r="E34">
        <v>8693</v>
      </c>
      <c r="F34">
        <v>0.24675025882894283</v>
      </c>
      <c r="G34">
        <v>0.25698838145634417</v>
      </c>
      <c r="H34" s="6">
        <f t="shared" si="0"/>
        <v>4.1491841491841486</v>
      </c>
      <c r="I34">
        <v>0.28442017196059399</v>
      </c>
      <c r="J34">
        <v>0.28740290575990002</v>
      </c>
      <c r="K34" s="6">
        <f t="shared" si="1"/>
        <v>1.0487068405679922</v>
      </c>
      <c r="L34">
        <v>8.0894834218094097E-2</v>
      </c>
      <c r="M34">
        <v>8.2600430239233899E-2</v>
      </c>
      <c r="N34" s="6">
        <f t="shared" si="2"/>
        <v>2.1084115415101579</v>
      </c>
    </row>
    <row r="35" spans="1:14" x14ac:dyDescent="0.25">
      <c r="A35">
        <v>617</v>
      </c>
      <c r="B35" t="s">
        <v>587</v>
      </c>
      <c r="C35" t="s">
        <v>598</v>
      </c>
      <c r="D35">
        <v>14943</v>
      </c>
      <c r="E35">
        <v>82920</v>
      </c>
      <c r="F35">
        <v>0.18020984081041969</v>
      </c>
      <c r="G35">
        <v>0.19416304872165943</v>
      </c>
      <c r="H35" s="6">
        <f t="shared" si="0"/>
        <v>7.7427558053938306</v>
      </c>
      <c r="I35">
        <v>0.29117831906061997</v>
      </c>
      <c r="J35">
        <v>0.27831058569564099</v>
      </c>
      <c r="K35" s="6">
        <f t="shared" si="1"/>
        <v>-4.4191935053722435</v>
      </c>
      <c r="L35">
        <v>8.4784813490968294E-2</v>
      </c>
      <c r="M35">
        <v>7.7456782110250894E-2</v>
      </c>
      <c r="N35" s="6">
        <f t="shared" si="2"/>
        <v>-8.6430942983651384</v>
      </c>
    </row>
    <row r="36" spans="1:14" x14ac:dyDescent="0.25">
      <c r="A36">
        <v>618</v>
      </c>
      <c r="B36" t="s">
        <v>587</v>
      </c>
      <c r="C36" t="s">
        <v>599</v>
      </c>
      <c r="D36">
        <v>6620</v>
      </c>
      <c r="E36">
        <v>33326</v>
      </c>
      <c r="F36">
        <v>0.19864370161435516</v>
      </c>
      <c r="G36">
        <v>0.21973834243533577</v>
      </c>
      <c r="H36" s="6">
        <f t="shared" si="0"/>
        <v>10.619335347432024</v>
      </c>
      <c r="I36">
        <v>0.28271690037187203</v>
      </c>
      <c r="J36">
        <v>0.27182190845853599</v>
      </c>
      <c r="K36" s="6">
        <f t="shared" si="1"/>
        <v>-3.8536754962314901</v>
      </c>
      <c r="L36">
        <v>7.9928845755879205E-2</v>
      </c>
      <c r="M36">
        <v>7.3887149918040795E-2</v>
      </c>
      <c r="N36" s="6">
        <f t="shared" si="2"/>
        <v>-7.5588428441605622</v>
      </c>
    </row>
    <row r="37" spans="1:14" x14ac:dyDescent="0.25">
      <c r="A37">
        <v>619</v>
      </c>
      <c r="B37" t="s">
        <v>587</v>
      </c>
      <c r="C37" t="s">
        <v>600</v>
      </c>
      <c r="D37">
        <v>8465</v>
      </c>
      <c r="E37">
        <v>40237</v>
      </c>
      <c r="F37">
        <v>0.21037850734398689</v>
      </c>
      <c r="G37">
        <v>0.21172055570743345</v>
      </c>
      <c r="H37" s="6">
        <f t="shared" si="0"/>
        <v>0.63792085056113557</v>
      </c>
      <c r="I37">
        <v>0.27648261582580502</v>
      </c>
      <c r="J37">
        <v>0.28892204828394702</v>
      </c>
      <c r="K37" s="6">
        <f t="shared" si="1"/>
        <v>4.4991734547170648</v>
      </c>
      <c r="L37">
        <v>7.6442636853879795E-2</v>
      </c>
      <c r="M37">
        <v>8.3475949984591499E-2</v>
      </c>
      <c r="N37" s="6">
        <f t="shared" si="2"/>
        <v>9.2007725271904039</v>
      </c>
    </row>
    <row r="38" spans="1:14" x14ac:dyDescent="0.25">
      <c r="A38">
        <v>702</v>
      </c>
      <c r="B38" t="s">
        <v>601</v>
      </c>
      <c r="C38" t="s">
        <v>602</v>
      </c>
      <c r="D38">
        <v>3457</v>
      </c>
      <c r="E38">
        <v>14148</v>
      </c>
      <c r="F38">
        <v>0.24434549052869664</v>
      </c>
      <c r="G38">
        <v>0.26922533220243144</v>
      </c>
      <c r="H38" s="6">
        <f t="shared" si="0"/>
        <v>10.182238935493192</v>
      </c>
      <c r="I38">
        <v>0.315233007546319</v>
      </c>
      <c r="J38">
        <v>0.31511470933734598</v>
      </c>
      <c r="K38" s="6">
        <f t="shared" si="1"/>
        <v>-3.7527227841338551E-2</v>
      </c>
      <c r="L38">
        <v>9.9371849046697602E-2</v>
      </c>
      <c r="M38">
        <v>9.92972800407598E-2</v>
      </c>
      <c r="N38" s="6">
        <f t="shared" si="2"/>
        <v>-7.5040372754620055E-2</v>
      </c>
    </row>
    <row r="39" spans="1:14" x14ac:dyDescent="0.25">
      <c r="A39">
        <v>805</v>
      </c>
      <c r="B39" t="s">
        <v>603</v>
      </c>
      <c r="C39" t="s">
        <v>604</v>
      </c>
      <c r="D39">
        <v>2735</v>
      </c>
      <c r="E39">
        <v>9366</v>
      </c>
      <c r="F39">
        <v>0.29201366645312832</v>
      </c>
      <c r="G39">
        <v>0.29596412556053814</v>
      </c>
      <c r="H39" s="6">
        <f t="shared" si="0"/>
        <v>1.3528336380256079</v>
      </c>
      <c r="I39">
        <v>0.31686156985660302</v>
      </c>
      <c r="J39">
        <v>0.33132585824329702</v>
      </c>
      <c r="K39" s="6">
        <f t="shared" si="1"/>
        <v>4.5648604194064468</v>
      </c>
      <c r="L39">
        <v>0.100401254451991</v>
      </c>
      <c r="M39">
        <v>0.109776824340657</v>
      </c>
      <c r="N39" s="6">
        <f t="shared" si="2"/>
        <v>9.3381003452990932</v>
      </c>
    </row>
    <row r="40" spans="1:14" x14ac:dyDescent="0.25">
      <c r="A40">
        <v>819</v>
      </c>
      <c r="B40" t="s">
        <v>603</v>
      </c>
      <c r="C40" t="s">
        <v>605</v>
      </c>
      <c r="D40">
        <v>2675</v>
      </c>
      <c r="E40">
        <v>12775</v>
      </c>
      <c r="F40">
        <v>0.20939334637964774</v>
      </c>
      <c r="G40">
        <v>0.23499021526418787</v>
      </c>
      <c r="H40" s="6">
        <f t="shared" si="0"/>
        <v>12.224299065420574</v>
      </c>
      <c r="I40">
        <v>0.33078584996343602</v>
      </c>
      <c r="J40">
        <v>0.32981547655236698</v>
      </c>
      <c r="K40" s="6">
        <f t="shared" si="1"/>
        <v>-0.29335396637319988</v>
      </c>
      <c r="L40">
        <v>0.109419278536033</v>
      </c>
      <c r="M40">
        <v>0.10877824857346501</v>
      </c>
      <c r="N40" s="6">
        <f t="shared" si="2"/>
        <v>-0.58584736725064701</v>
      </c>
    </row>
    <row r="41" spans="1:14" x14ac:dyDescent="0.25">
      <c r="A41">
        <v>821</v>
      </c>
      <c r="B41" t="s">
        <v>603</v>
      </c>
      <c r="C41" t="s">
        <v>606</v>
      </c>
      <c r="D41">
        <v>5816</v>
      </c>
      <c r="E41">
        <v>22954</v>
      </c>
      <c r="F41">
        <v>0.2533763178530975</v>
      </c>
      <c r="G41">
        <v>0.28221660712729807</v>
      </c>
      <c r="H41" s="6">
        <f t="shared" si="0"/>
        <v>11.382393397524071</v>
      </c>
      <c r="I41">
        <v>0.34235639824509001</v>
      </c>
      <c r="J41">
        <v>0.349302239439368</v>
      </c>
      <c r="K41" s="6">
        <f t="shared" si="1"/>
        <v>2.0288334699985811</v>
      </c>
      <c r="L41">
        <v>0.11720790341935</v>
      </c>
      <c r="M41">
        <v>0.122012054477358</v>
      </c>
      <c r="N41" s="6">
        <f t="shared" si="2"/>
        <v>4.0988285924879575</v>
      </c>
    </row>
    <row r="42" spans="1:14" x14ac:dyDescent="0.25">
      <c r="A42">
        <v>903</v>
      </c>
      <c r="B42" t="s">
        <v>621</v>
      </c>
      <c r="C42" t="s">
        <v>608</v>
      </c>
      <c r="D42">
        <v>5846</v>
      </c>
      <c r="E42">
        <v>16958</v>
      </c>
      <c r="F42">
        <v>0.34473404882651254</v>
      </c>
      <c r="G42">
        <v>0.37987970279514094</v>
      </c>
      <c r="H42" s="6">
        <f t="shared" si="0"/>
        <v>10.195005131714009</v>
      </c>
      <c r="I42">
        <v>0.38953519858168201</v>
      </c>
      <c r="J42">
        <v>0.406362372675662</v>
      </c>
      <c r="K42" s="6">
        <f t="shared" si="1"/>
        <v>4.3198083652641994</v>
      </c>
      <c r="L42">
        <v>0.15173767093407001</v>
      </c>
      <c r="M42">
        <v>0.16513037792659299</v>
      </c>
      <c r="N42" s="6">
        <f t="shared" si="2"/>
        <v>8.8262241736543512</v>
      </c>
    </row>
    <row r="43" spans="1:14" x14ac:dyDescent="0.25">
      <c r="A43">
        <v>906</v>
      </c>
      <c r="B43" t="s">
        <v>621</v>
      </c>
      <c r="C43" t="s">
        <v>609</v>
      </c>
      <c r="D43">
        <v>3938</v>
      </c>
      <c r="E43">
        <v>11924</v>
      </c>
      <c r="F43">
        <v>0.33025830258302585</v>
      </c>
      <c r="G43">
        <v>0.38057698758805769</v>
      </c>
      <c r="H43" s="6">
        <f t="shared" si="0"/>
        <v>15.236160487557115</v>
      </c>
      <c r="I43">
        <v>0.41906651659518901</v>
      </c>
      <c r="J43">
        <v>0.43290804034462699</v>
      </c>
      <c r="K43" s="6">
        <f t="shared" si="1"/>
        <v>3.302941943894</v>
      </c>
      <c r="L43">
        <v>0.17561674533122601</v>
      </c>
      <c r="M43">
        <v>0.187409371395025</v>
      </c>
      <c r="N43" s="6">
        <f t="shared" si="2"/>
        <v>6.7149781426351085</v>
      </c>
    </row>
    <row r="44" spans="1:14" x14ac:dyDescent="0.25">
      <c r="A44">
        <v>1010</v>
      </c>
      <c r="B44" t="s">
        <v>610</v>
      </c>
      <c r="C44" t="s">
        <v>610</v>
      </c>
      <c r="D44">
        <v>5291</v>
      </c>
      <c r="E44">
        <v>16917</v>
      </c>
      <c r="F44">
        <v>0.31276231010226402</v>
      </c>
      <c r="G44">
        <v>0.33865342554826505</v>
      </c>
      <c r="H44" s="6">
        <f t="shared" si="0"/>
        <v>8.2782082782082647</v>
      </c>
      <c r="I44">
        <v>0.38242104737215399</v>
      </c>
      <c r="J44">
        <v>0.367945505318513</v>
      </c>
      <c r="K44" s="6">
        <f t="shared" si="1"/>
        <v>-3.7852367575245127</v>
      </c>
      <c r="L44">
        <v>0.146245857473216</v>
      </c>
      <c r="M44">
        <v>0.135383894884096</v>
      </c>
      <c r="N44" s="6">
        <f t="shared" si="2"/>
        <v>-7.4271933419442711</v>
      </c>
    </row>
    <row r="45" spans="1:14" x14ac:dyDescent="0.25">
      <c r="A45">
        <v>1108</v>
      </c>
      <c r="B45" t="s">
        <v>611</v>
      </c>
      <c r="C45" t="s">
        <v>612</v>
      </c>
      <c r="D45">
        <v>4452</v>
      </c>
      <c r="E45">
        <v>15453</v>
      </c>
      <c r="F45">
        <v>0.28809939817511165</v>
      </c>
      <c r="G45">
        <v>0.32977415388597681</v>
      </c>
      <c r="H45" s="6">
        <f t="shared" si="0"/>
        <v>14.465408805031421</v>
      </c>
      <c r="I45">
        <v>0.36899916578665198</v>
      </c>
      <c r="J45">
        <v>0.37204714139325401</v>
      </c>
      <c r="K45" s="6">
        <f t="shared" si="1"/>
        <v>0.82601151688357355</v>
      </c>
      <c r="L45">
        <v>0.136160384351245</v>
      </c>
      <c r="M45">
        <v>0.13841907541889201</v>
      </c>
      <c r="N45" s="6">
        <f t="shared" si="2"/>
        <v>1.6588459840274794</v>
      </c>
    </row>
    <row r="46" spans="1:14" x14ac:dyDescent="0.25">
      <c r="A46">
        <v>1123</v>
      </c>
      <c r="B46" t="s">
        <v>611</v>
      </c>
      <c r="C46" t="s">
        <v>611</v>
      </c>
      <c r="D46">
        <v>4410</v>
      </c>
      <c r="E46">
        <v>21628</v>
      </c>
      <c r="F46">
        <v>0.2039023488071019</v>
      </c>
      <c r="G46">
        <v>0.24297207323839468</v>
      </c>
      <c r="H46" s="6">
        <f t="shared" si="0"/>
        <v>19.160997732426299</v>
      </c>
      <c r="I46">
        <v>0.34540690815659603</v>
      </c>
      <c r="J46">
        <v>0.33513171388421997</v>
      </c>
      <c r="K46" s="6">
        <f t="shared" si="1"/>
        <v>-2.9748085604928365</v>
      </c>
      <c r="L46">
        <v>0.119305932202299</v>
      </c>
      <c r="M46">
        <v>0.11231326565097501</v>
      </c>
      <c r="N46" s="6">
        <f t="shared" si="2"/>
        <v>-5.8611222612694576</v>
      </c>
    </row>
    <row r="47" spans="1:14" x14ac:dyDescent="0.25">
      <c r="A47">
        <v>1202</v>
      </c>
      <c r="B47" t="s">
        <v>613</v>
      </c>
      <c r="C47" t="s">
        <v>614</v>
      </c>
      <c r="D47">
        <v>3040</v>
      </c>
      <c r="E47">
        <v>7290</v>
      </c>
      <c r="F47">
        <v>0.41700960219478739</v>
      </c>
      <c r="G47">
        <v>0.46529492455418381</v>
      </c>
      <c r="H47" s="6">
        <f t="shared" si="0"/>
        <v>11.578947368421044</v>
      </c>
      <c r="I47">
        <v>0.41978880029808102</v>
      </c>
      <c r="J47">
        <v>0.44609193816291398</v>
      </c>
      <c r="K47" s="6">
        <f t="shared" si="1"/>
        <v>6.2658026717615556</v>
      </c>
      <c r="L47">
        <v>0.176222636855702</v>
      </c>
      <c r="M47">
        <v>0.19899801729394501</v>
      </c>
      <c r="N47" s="6">
        <f t="shared" si="2"/>
        <v>12.924208174737718</v>
      </c>
    </row>
    <row r="48" spans="1:14" x14ac:dyDescent="0.25">
      <c r="A48">
        <v>1217</v>
      </c>
      <c r="B48" t="s">
        <v>613</v>
      </c>
      <c r="C48" t="s">
        <v>613</v>
      </c>
      <c r="D48">
        <v>12372</v>
      </c>
      <c r="E48">
        <v>70281</v>
      </c>
      <c r="F48">
        <v>0.17603619754983565</v>
      </c>
      <c r="G48">
        <v>0.21695764146782204</v>
      </c>
      <c r="H48" s="6">
        <f t="shared" si="0"/>
        <v>23.246039443905598</v>
      </c>
      <c r="I48">
        <v>0.35867985961451898</v>
      </c>
      <c r="J48">
        <v>0.38076667648943802</v>
      </c>
      <c r="K48" s="6">
        <f t="shared" si="1"/>
        <v>6.157807940110227</v>
      </c>
      <c r="L48">
        <v>0.128651241693091</v>
      </c>
      <c r="M48">
        <v>0.14498326192481201</v>
      </c>
      <c r="N48" s="6">
        <f t="shared" si="2"/>
        <v>12.694801866493055</v>
      </c>
    </row>
    <row r="49" spans="1:14" x14ac:dyDescent="0.25">
      <c r="A49">
        <v>1319</v>
      </c>
      <c r="B49" t="s">
        <v>615</v>
      </c>
      <c r="C49" t="s">
        <v>616</v>
      </c>
      <c r="D49">
        <v>1608</v>
      </c>
      <c r="E49">
        <v>6826</v>
      </c>
      <c r="F49">
        <v>0.23556987987108116</v>
      </c>
      <c r="G49">
        <v>0.25520070319367127</v>
      </c>
      <c r="H49" s="6">
        <f t="shared" si="0"/>
        <v>8.3333333333333481</v>
      </c>
      <c r="I49">
        <v>0.345468671171551</v>
      </c>
      <c r="J49">
        <v>0.35800624696718097</v>
      </c>
      <c r="K49" s="6">
        <f t="shared" si="1"/>
        <v>3.6291498598447713</v>
      </c>
      <c r="L49">
        <v>0.119348602761037</v>
      </c>
      <c r="M49">
        <v>0.128168472867526</v>
      </c>
      <c r="N49" s="6">
        <f t="shared" si="2"/>
        <v>7.39000700674175</v>
      </c>
    </row>
    <row r="50" spans="1:14" x14ac:dyDescent="0.25">
      <c r="A50">
        <v>1404</v>
      </c>
      <c r="B50" t="s">
        <v>617</v>
      </c>
      <c r="C50" t="s">
        <v>618</v>
      </c>
      <c r="D50">
        <v>2917</v>
      </c>
      <c r="E50">
        <v>11419</v>
      </c>
      <c r="F50">
        <v>0.255451440581487</v>
      </c>
      <c r="G50">
        <v>0.30729485944478502</v>
      </c>
      <c r="H50" s="6">
        <f t="shared" si="0"/>
        <v>20.294823448748712</v>
      </c>
      <c r="I50">
        <v>0.33698006548271597</v>
      </c>
      <c r="J50">
        <v>0.34944692253096399</v>
      </c>
      <c r="K50" s="6">
        <f t="shared" si="1"/>
        <v>3.6995829502227462</v>
      </c>
      <c r="L50">
        <v>0.11355556453273601</v>
      </c>
      <c r="M50">
        <v>0.122113151666361</v>
      </c>
      <c r="N50" s="6">
        <f t="shared" si="2"/>
        <v>7.5360350405003773</v>
      </c>
    </row>
    <row r="51" spans="1:14" x14ac:dyDescent="0.25">
      <c r="A51">
        <v>1408</v>
      </c>
      <c r="B51" t="s">
        <v>617</v>
      </c>
      <c r="C51" t="s">
        <v>617</v>
      </c>
      <c r="D51">
        <v>2428</v>
      </c>
      <c r="E51">
        <v>10029</v>
      </c>
      <c r="F51">
        <v>0.24209791604347392</v>
      </c>
      <c r="G51">
        <v>0.28317878153355269</v>
      </c>
      <c r="H51" s="6">
        <f t="shared" si="0"/>
        <v>16.968698517298186</v>
      </c>
      <c r="I51">
        <v>0.34065649211627003</v>
      </c>
      <c r="J51">
        <v>0.35814864367148802</v>
      </c>
      <c r="K51" s="6">
        <f t="shared" si="1"/>
        <v>5.134835812624905</v>
      </c>
      <c r="L51">
        <v>0.116046845620962</v>
      </c>
      <c r="M51">
        <v>0.128270450963727</v>
      </c>
      <c r="N51" s="6">
        <f t="shared" si="2"/>
        <v>10.533337013476739</v>
      </c>
    </row>
    <row r="53" spans="1:14" x14ac:dyDescent="0.25">
      <c r="E53">
        <f>SUM(E2:E52)</f>
        <v>1210860</v>
      </c>
    </row>
    <row r="55" spans="1:14" x14ac:dyDescent="0.25">
      <c r="E55">
        <v>1869608</v>
      </c>
      <c r="F55" s="56">
        <f>+E53/E55</f>
        <v>0.64765448158116568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2BAA-435D-421F-9BD9-C2D8F6721027}">
  <dimension ref="A1:Z108"/>
  <sheetViews>
    <sheetView tabSelected="1" topLeftCell="A64" zoomScaleNormal="100" workbookViewId="0">
      <selection activeCell="Z9" sqref="Z9"/>
    </sheetView>
  </sheetViews>
  <sheetFormatPr baseColWidth="10" defaultRowHeight="15" x14ac:dyDescent="0.25"/>
  <cols>
    <col min="1" max="1" width="4.140625" style="57" bestFit="1" customWidth="1"/>
    <col min="2" max="2" width="4.140625" style="57" customWidth="1"/>
    <col min="3" max="3" width="15.7109375" bestFit="1" customWidth="1"/>
    <col min="4" max="4" width="2.42578125" style="57" bestFit="1" customWidth="1"/>
    <col min="5" max="5" width="27.85546875" bestFit="1" customWidth="1"/>
    <col min="6" max="6" width="2.5703125" style="57" bestFit="1" customWidth="1"/>
    <col min="7" max="7" width="11.5703125" bestFit="1" customWidth="1"/>
    <col min="8" max="8" width="2.5703125" style="57" bestFit="1" customWidth="1"/>
    <col min="9" max="9" width="7.5703125" bestFit="1" customWidth="1"/>
    <col min="10" max="10" width="2.5703125" style="57" bestFit="1" customWidth="1"/>
    <col min="11" max="11" width="7.5703125" bestFit="1" customWidth="1"/>
    <col min="12" max="12" width="2.5703125" style="57" bestFit="1" customWidth="1"/>
    <col min="13" max="13" width="7.7109375" bestFit="1" customWidth="1"/>
    <col min="14" max="14" width="2.5703125" style="57" bestFit="1" customWidth="1"/>
    <col min="15" max="15" width="7.5703125" bestFit="1" customWidth="1"/>
    <col min="16" max="16" width="2.5703125" style="57" bestFit="1" customWidth="1"/>
    <col min="17" max="17" width="8.42578125" bestFit="1" customWidth="1"/>
    <col min="18" max="18" width="2.5703125" style="57" bestFit="1" customWidth="1"/>
    <col min="19" max="19" width="7.7109375" bestFit="1" customWidth="1"/>
    <col min="20" max="20" width="2.5703125" style="57" bestFit="1" customWidth="1"/>
    <col min="21" max="21" width="9.85546875" bestFit="1" customWidth="1"/>
    <col min="22" max="22" width="2.5703125" style="57" bestFit="1" customWidth="1"/>
    <col min="23" max="23" width="9.85546875" bestFit="1" customWidth="1"/>
    <col min="24" max="24" width="2.5703125" style="57" bestFit="1" customWidth="1"/>
    <col min="25" max="25" width="7.7109375" bestFit="1" customWidth="1"/>
  </cols>
  <sheetData>
    <row r="1" spans="1:26" x14ac:dyDescent="0.25">
      <c r="A1" s="5" t="s">
        <v>630</v>
      </c>
      <c r="B1" s="57" t="s">
        <v>63</v>
      </c>
      <c r="C1" s="5" t="s">
        <v>561</v>
      </c>
      <c r="D1" s="57" t="s">
        <v>63</v>
      </c>
      <c r="E1" s="5" t="s">
        <v>543</v>
      </c>
      <c r="F1" s="5" t="s">
        <v>63</v>
      </c>
      <c r="G1" s="5" t="s">
        <v>644</v>
      </c>
      <c r="H1" s="5" t="s">
        <v>63</v>
      </c>
      <c r="I1" s="62" t="s">
        <v>647</v>
      </c>
      <c r="J1" s="5" t="s">
        <v>63</v>
      </c>
      <c r="K1" s="62" t="s">
        <v>648</v>
      </c>
      <c r="L1" s="5" t="s">
        <v>63</v>
      </c>
      <c r="M1" s="5" t="s">
        <v>643</v>
      </c>
      <c r="N1" s="5" t="s">
        <v>63</v>
      </c>
      <c r="O1" s="62" t="s">
        <v>649</v>
      </c>
      <c r="P1" s="5" t="s">
        <v>63</v>
      </c>
      <c r="Q1" s="62" t="s">
        <v>650</v>
      </c>
      <c r="R1" s="5" t="s">
        <v>63</v>
      </c>
      <c r="S1" s="5" t="s">
        <v>643</v>
      </c>
      <c r="T1" s="5" t="s">
        <v>63</v>
      </c>
      <c r="U1" s="62" t="s">
        <v>651</v>
      </c>
      <c r="V1" s="5" t="s">
        <v>63</v>
      </c>
      <c r="W1" s="62" t="s">
        <v>652</v>
      </c>
      <c r="X1" s="5" t="s">
        <v>63</v>
      </c>
      <c r="Y1" s="5" t="s">
        <v>643</v>
      </c>
      <c r="Z1" s="57" t="s">
        <v>645</v>
      </c>
    </row>
    <row r="2" spans="1:26" x14ac:dyDescent="0.25">
      <c r="A2" s="57">
        <v>1</v>
      </c>
      <c r="B2" s="57" t="s">
        <v>63</v>
      </c>
      <c r="C2" t="s">
        <v>613</v>
      </c>
      <c r="D2" s="57" t="s">
        <v>63</v>
      </c>
      <c r="E2" t="s">
        <v>614</v>
      </c>
      <c r="F2" s="57" t="s">
        <v>63</v>
      </c>
      <c r="G2" s="1">
        <v>3040</v>
      </c>
      <c r="H2" s="57" t="s">
        <v>63</v>
      </c>
      <c r="I2" s="58">
        <v>0.41700960219478739</v>
      </c>
      <c r="J2" s="57" t="s">
        <v>63</v>
      </c>
      <c r="K2" s="58">
        <v>0.46529492455418381</v>
      </c>
      <c r="L2" s="57" t="s">
        <v>63</v>
      </c>
      <c r="M2" s="6">
        <v>11.578947368421044</v>
      </c>
      <c r="N2" s="57" t="s">
        <v>63</v>
      </c>
      <c r="O2" s="64">
        <v>0.41978880029808102</v>
      </c>
      <c r="P2" s="2" t="s">
        <v>63</v>
      </c>
      <c r="Q2" s="64">
        <v>0.44609193816291398</v>
      </c>
      <c r="R2" s="2" t="s">
        <v>63</v>
      </c>
      <c r="S2" s="63">
        <v>6.2658026717615556</v>
      </c>
      <c r="T2" s="57" t="s">
        <v>63</v>
      </c>
      <c r="U2" s="58">
        <v>0.176222636855702</v>
      </c>
      <c r="V2" s="57" t="s">
        <v>63</v>
      </c>
      <c r="W2" s="58">
        <v>0.19899801729394501</v>
      </c>
      <c r="X2" s="58" t="s">
        <v>63</v>
      </c>
      <c r="Y2" s="6">
        <v>12.924208174737718</v>
      </c>
      <c r="Z2" s="57" t="s">
        <v>646</v>
      </c>
    </row>
    <row r="3" spans="1:26" x14ac:dyDescent="0.25">
      <c r="A3" s="57">
        <v>2</v>
      </c>
      <c r="B3" s="57" t="s">
        <v>63</v>
      </c>
      <c r="C3" t="s">
        <v>613</v>
      </c>
      <c r="D3" s="57" t="s">
        <v>63</v>
      </c>
      <c r="E3" t="s">
        <v>613</v>
      </c>
      <c r="F3" s="57" t="s">
        <v>63</v>
      </c>
      <c r="G3" s="1">
        <v>12372</v>
      </c>
      <c r="H3" s="57" t="s">
        <v>63</v>
      </c>
      <c r="I3" s="58">
        <v>0.17603619754983565</v>
      </c>
      <c r="J3" s="57" t="s">
        <v>63</v>
      </c>
      <c r="K3" s="58">
        <v>0.21695764146782204</v>
      </c>
      <c r="L3" s="57" t="s">
        <v>63</v>
      </c>
      <c r="M3" s="6">
        <v>23.246039443905598</v>
      </c>
      <c r="N3" s="57" t="s">
        <v>63</v>
      </c>
      <c r="O3" s="64">
        <v>0.35867985961451898</v>
      </c>
      <c r="P3" s="2" t="s">
        <v>63</v>
      </c>
      <c r="Q3" s="64">
        <v>0.38076667648943802</v>
      </c>
      <c r="R3" s="2" t="s">
        <v>63</v>
      </c>
      <c r="S3" s="63">
        <v>6.157807940110227</v>
      </c>
      <c r="T3" s="57" t="s">
        <v>63</v>
      </c>
      <c r="U3" s="58">
        <v>0.128651241693091</v>
      </c>
      <c r="V3" s="57" t="s">
        <v>63</v>
      </c>
      <c r="W3" s="58">
        <v>0.14498326192481201</v>
      </c>
      <c r="X3" s="58" t="s">
        <v>63</v>
      </c>
      <c r="Y3" s="6">
        <v>12.694801866493055</v>
      </c>
      <c r="Z3" s="57" t="s">
        <v>65</v>
      </c>
    </row>
    <row r="4" spans="1:26" x14ac:dyDescent="0.25">
      <c r="A4" s="57">
        <v>3</v>
      </c>
      <c r="B4" s="57" t="s">
        <v>63</v>
      </c>
      <c r="C4" t="s">
        <v>587</v>
      </c>
      <c r="D4" s="57" t="s">
        <v>63</v>
      </c>
      <c r="E4" t="s">
        <v>590</v>
      </c>
      <c r="F4" s="57" t="s">
        <v>63</v>
      </c>
      <c r="G4" s="1">
        <v>4165</v>
      </c>
      <c r="H4" s="57" t="s">
        <v>63</v>
      </c>
      <c r="I4" s="58">
        <v>0.18812104787714543</v>
      </c>
      <c r="J4" s="57" t="s">
        <v>63</v>
      </c>
      <c r="K4" s="58">
        <v>0.19263775971093045</v>
      </c>
      <c r="L4" s="57" t="s">
        <v>63</v>
      </c>
      <c r="M4" s="6">
        <v>2.400960384153672</v>
      </c>
      <c r="N4" s="57" t="s">
        <v>63</v>
      </c>
      <c r="O4" s="64">
        <v>0.247408513967385</v>
      </c>
      <c r="P4" s="2" t="s">
        <v>63</v>
      </c>
      <c r="Q4" s="64">
        <v>0.26206739086678699</v>
      </c>
      <c r="R4" s="2" t="s">
        <v>63</v>
      </c>
      <c r="S4" s="63">
        <v>5.9249686538008106</v>
      </c>
      <c r="T4" s="57" t="s">
        <v>63</v>
      </c>
      <c r="U4" s="58">
        <v>6.1210972783549603E-2</v>
      </c>
      <c r="V4" s="57" t="s">
        <v>63</v>
      </c>
      <c r="W4" s="58">
        <v>6.8679317355725203E-2</v>
      </c>
      <c r="X4" s="58" t="s">
        <v>63</v>
      </c>
      <c r="Y4" s="6">
        <v>12.200989843086951</v>
      </c>
      <c r="Z4" s="57" t="s">
        <v>65</v>
      </c>
    </row>
    <row r="5" spans="1:26" x14ac:dyDescent="0.25">
      <c r="A5" s="57">
        <v>4</v>
      </c>
      <c r="B5" s="57" t="s">
        <v>63</v>
      </c>
      <c r="C5" t="s">
        <v>587</v>
      </c>
      <c r="D5" s="57" t="s">
        <v>63</v>
      </c>
      <c r="E5" t="s">
        <v>596</v>
      </c>
      <c r="F5" s="57" t="s">
        <v>63</v>
      </c>
      <c r="G5" s="1">
        <v>7281</v>
      </c>
      <c r="H5" s="57" t="s">
        <v>63</v>
      </c>
      <c r="I5" s="58">
        <v>0.29927247318015537</v>
      </c>
      <c r="J5" s="57" t="s">
        <v>63</v>
      </c>
      <c r="K5" s="58">
        <v>0.31234329401126226</v>
      </c>
      <c r="L5" s="57" t="s">
        <v>63</v>
      </c>
      <c r="M5" s="6">
        <v>4.3675319324268491</v>
      </c>
      <c r="N5" s="57" t="s">
        <v>63</v>
      </c>
      <c r="O5" s="64">
        <v>0.299421690874212</v>
      </c>
      <c r="P5" s="2" t="s">
        <v>63</v>
      </c>
      <c r="Q5" s="64">
        <v>0.31635130774692</v>
      </c>
      <c r="R5" s="2" t="s">
        <v>63</v>
      </c>
      <c r="S5" s="63">
        <v>5.6541050260183745</v>
      </c>
      <c r="T5" s="57" t="s">
        <v>63</v>
      </c>
      <c r="U5" s="58">
        <v>8.9653348965972199E-2</v>
      </c>
      <c r="V5" s="57" t="s">
        <v>63</v>
      </c>
      <c r="W5" s="58">
        <v>0.100078149913186</v>
      </c>
      <c r="X5" s="58" t="s">
        <v>63</v>
      </c>
      <c r="Y5" s="6">
        <v>11.627899088488626</v>
      </c>
      <c r="Z5" s="57" t="s">
        <v>65</v>
      </c>
    </row>
    <row r="6" spans="1:26" x14ac:dyDescent="0.25">
      <c r="A6" s="57">
        <v>5</v>
      </c>
      <c r="B6" s="57" t="s">
        <v>63</v>
      </c>
      <c r="C6" t="s">
        <v>569</v>
      </c>
      <c r="D6" s="57" t="s">
        <v>63</v>
      </c>
      <c r="E6" t="s">
        <v>573</v>
      </c>
      <c r="F6" s="57" t="s">
        <v>63</v>
      </c>
      <c r="G6" s="1">
        <v>5305</v>
      </c>
      <c r="H6" s="57" t="s">
        <v>63</v>
      </c>
      <c r="I6" s="58">
        <v>0.25791239243521807</v>
      </c>
      <c r="J6" s="57" t="s">
        <v>63</v>
      </c>
      <c r="K6" s="58">
        <v>0.30623754193203362</v>
      </c>
      <c r="L6" s="57" t="s">
        <v>63</v>
      </c>
      <c r="M6" s="6">
        <v>18.737040527803938</v>
      </c>
      <c r="N6" s="57" t="s">
        <v>63</v>
      </c>
      <c r="O6" s="64">
        <v>0.36279297401233601</v>
      </c>
      <c r="P6" s="2" t="s">
        <v>63</v>
      </c>
      <c r="Q6" s="64">
        <v>0.38255002803412502</v>
      </c>
      <c r="R6" s="2" t="s">
        <v>63</v>
      </c>
      <c r="S6" s="63">
        <v>5.4458204642952035</v>
      </c>
      <c r="T6" s="57" t="s">
        <v>63</v>
      </c>
      <c r="U6" s="58">
        <v>0.131618741992716</v>
      </c>
      <c r="V6" s="57" t="s">
        <v>63</v>
      </c>
      <c r="W6" s="58">
        <v>0.14634452394891001</v>
      </c>
      <c r="X6" s="58" t="s">
        <v>63</v>
      </c>
      <c r="Y6" s="6">
        <v>11.188210533883503</v>
      </c>
      <c r="Z6" s="57" t="s">
        <v>65</v>
      </c>
    </row>
    <row r="7" spans="1:26" x14ac:dyDescent="0.25">
      <c r="A7" s="57">
        <v>6</v>
      </c>
      <c r="B7" s="57" t="s">
        <v>63</v>
      </c>
      <c r="C7" t="s">
        <v>617</v>
      </c>
      <c r="D7" s="57" t="s">
        <v>63</v>
      </c>
      <c r="E7" t="s">
        <v>617</v>
      </c>
      <c r="F7" s="57" t="s">
        <v>63</v>
      </c>
      <c r="G7" s="1">
        <v>2428</v>
      </c>
      <c r="H7" s="57" t="s">
        <v>63</v>
      </c>
      <c r="I7" s="58">
        <v>0.24209791604347392</v>
      </c>
      <c r="J7" s="57" t="s">
        <v>63</v>
      </c>
      <c r="K7" s="58">
        <v>0.28317878153355269</v>
      </c>
      <c r="L7" s="57" t="s">
        <v>63</v>
      </c>
      <c r="M7" s="6">
        <v>16.968698517298186</v>
      </c>
      <c r="N7" s="57" t="s">
        <v>63</v>
      </c>
      <c r="O7" s="58">
        <v>0.34065649211627003</v>
      </c>
      <c r="P7" s="57" t="s">
        <v>63</v>
      </c>
      <c r="Q7" s="58">
        <v>0.35814864367148802</v>
      </c>
      <c r="R7" s="57" t="s">
        <v>63</v>
      </c>
      <c r="S7" s="6">
        <v>5.134835812624905</v>
      </c>
      <c r="T7" s="57" t="s">
        <v>63</v>
      </c>
      <c r="U7" s="58">
        <v>0.116046845620962</v>
      </c>
      <c r="V7" s="57" t="s">
        <v>63</v>
      </c>
      <c r="W7" s="58">
        <v>0.128270450963727</v>
      </c>
      <c r="X7" s="58" t="s">
        <v>63</v>
      </c>
      <c r="Y7" s="6">
        <v>10.533337013476739</v>
      </c>
      <c r="Z7" s="57" t="s">
        <v>65</v>
      </c>
    </row>
    <row r="8" spans="1:26" x14ac:dyDescent="0.25">
      <c r="A8" s="57">
        <v>7</v>
      </c>
      <c r="B8" s="57" t="s">
        <v>63</v>
      </c>
      <c r="C8" t="s">
        <v>603</v>
      </c>
      <c r="D8" s="57" t="s">
        <v>63</v>
      </c>
      <c r="E8" t="s">
        <v>604</v>
      </c>
      <c r="F8" s="57" t="s">
        <v>63</v>
      </c>
      <c r="G8" s="1">
        <v>2735</v>
      </c>
      <c r="H8" s="57" t="s">
        <v>63</v>
      </c>
      <c r="I8" s="58">
        <v>0.29201366645312832</v>
      </c>
      <c r="J8" s="57" t="s">
        <v>63</v>
      </c>
      <c r="K8" s="58">
        <v>0.29596412556053814</v>
      </c>
      <c r="L8" s="57" t="s">
        <v>63</v>
      </c>
      <c r="M8" s="6">
        <v>1.3528336380256079</v>
      </c>
      <c r="N8" s="57" t="s">
        <v>63</v>
      </c>
      <c r="O8" s="58">
        <v>0.31686156985660302</v>
      </c>
      <c r="P8" s="57" t="s">
        <v>63</v>
      </c>
      <c r="Q8" s="58">
        <v>0.33132585824329702</v>
      </c>
      <c r="R8" s="57" t="s">
        <v>63</v>
      </c>
      <c r="S8" s="6">
        <v>4.5648604194064468</v>
      </c>
      <c r="T8" s="57" t="s">
        <v>63</v>
      </c>
      <c r="U8" s="58">
        <v>0.100401254451991</v>
      </c>
      <c r="V8" s="57" t="s">
        <v>63</v>
      </c>
      <c r="W8" s="58">
        <v>0.109776824340657</v>
      </c>
      <c r="X8" s="58" t="s">
        <v>63</v>
      </c>
      <c r="Y8" s="6">
        <v>9.3381003452990932</v>
      </c>
      <c r="Z8" s="57" t="s">
        <v>65</v>
      </c>
    </row>
    <row r="9" spans="1:26" x14ac:dyDescent="0.25">
      <c r="A9" s="57">
        <v>8</v>
      </c>
      <c r="B9" s="57" t="s">
        <v>63</v>
      </c>
      <c r="C9" t="s">
        <v>587</v>
      </c>
      <c r="D9" s="57" t="s">
        <v>63</v>
      </c>
      <c r="E9" t="s">
        <v>600</v>
      </c>
      <c r="F9" s="57" t="s">
        <v>63</v>
      </c>
      <c r="G9" s="1">
        <v>8465</v>
      </c>
      <c r="H9" s="57" t="s">
        <v>63</v>
      </c>
      <c r="I9" s="58">
        <v>0.21037850734398689</v>
      </c>
      <c r="J9" s="57" t="s">
        <v>63</v>
      </c>
      <c r="K9" s="58">
        <v>0.21172055570743345</v>
      </c>
      <c r="L9" s="57" t="s">
        <v>63</v>
      </c>
      <c r="M9" s="6">
        <v>0.63792085056113557</v>
      </c>
      <c r="N9" s="57" t="s">
        <v>63</v>
      </c>
      <c r="O9" s="58">
        <v>0.27648261582580502</v>
      </c>
      <c r="P9" s="57" t="s">
        <v>63</v>
      </c>
      <c r="Q9" s="58">
        <v>0.28892204828394702</v>
      </c>
      <c r="R9" s="57" t="s">
        <v>63</v>
      </c>
      <c r="S9" s="6">
        <v>4.4991734547170648</v>
      </c>
      <c r="T9" s="57" t="s">
        <v>63</v>
      </c>
      <c r="U9" s="58">
        <v>7.6442636853879795E-2</v>
      </c>
      <c r="V9" s="57" t="s">
        <v>63</v>
      </c>
      <c r="W9" s="58">
        <v>8.3475949984591499E-2</v>
      </c>
      <c r="X9" s="58" t="s">
        <v>63</v>
      </c>
      <c r="Y9" s="6">
        <v>9.2007725271904039</v>
      </c>
      <c r="Z9" s="57" t="s">
        <v>65</v>
      </c>
    </row>
    <row r="10" spans="1:26" x14ac:dyDescent="0.25">
      <c r="A10" s="57">
        <v>9</v>
      </c>
      <c r="B10" s="57" t="s">
        <v>63</v>
      </c>
      <c r="C10" t="s">
        <v>587</v>
      </c>
      <c r="D10" s="57" t="s">
        <v>63</v>
      </c>
      <c r="E10" t="s">
        <v>595</v>
      </c>
      <c r="F10" s="57" t="s">
        <v>63</v>
      </c>
      <c r="G10" s="1">
        <v>3828</v>
      </c>
      <c r="H10" s="57" t="s">
        <v>63</v>
      </c>
      <c r="I10" s="58">
        <v>0.1871333594055534</v>
      </c>
      <c r="J10" s="57" t="s">
        <v>63</v>
      </c>
      <c r="K10" s="58">
        <v>0.19089753617520533</v>
      </c>
      <c r="L10" s="57" t="s">
        <v>63</v>
      </c>
      <c r="M10" s="6">
        <v>2.0114942528735691</v>
      </c>
      <c r="N10" s="57" t="s">
        <v>63</v>
      </c>
      <c r="O10" s="58">
        <v>0.26463198431427798</v>
      </c>
      <c r="P10" s="57" t="s">
        <v>63</v>
      </c>
      <c r="Q10" s="58">
        <v>0.27643093060690799</v>
      </c>
      <c r="R10" s="57" t="s">
        <v>63</v>
      </c>
      <c r="S10" s="6">
        <v>4.4586244263722596</v>
      </c>
      <c r="T10" s="57" t="s">
        <v>63</v>
      </c>
      <c r="U10" s="58">
        <v>7.0030087122112297E-2</v>
      </c>
      <c r="V10" s="57" t="s">
        <v>63</v>
      </c>
      <c r="W10" s="58">
        <v>7.6414059396201106E-2</v>
      </c>
      <c r="X10" s="58" t="s">
        <v>63</v>
      </c>
      <c r="Y10" s="6">
        <v>9.116042170498794</v>
      </c>
      <c r="Z10" s="57" t="s">
        <v>65</v>
      </c>
    </row>
    <row r="11" spans="1:26" x14ac:dyDescent="0.25">
      <c r="A11" s="57">
        <v>10</v>
      </c>
      <c r="B11" s="57" t="s">
        <v>63</v>
      </c>
      <c r="C11" t="s">
        <v>621</v>
      </c>
      <c r="D11" s="57" t="s">
        <v>63</v>
      </c>
      <c r="E11" t="s">
        <v>608</v>
      </c>
      <c r="F11" s="57" t="s">
        <v>63</v>
      </c>
      <c r="G11" s="1">
        <v>5846</v>
      </c>
      <c r="H11" s="57" t="s">
        <v>63</v>
      </c>
      <c r="I11" s="58">
        <v>0.34473404882651254</v>
      </c>
      <c r="J11" s="57" t="s">
        <v>63</v>
      </c>
      <c r="K11" s="58">
        <v>0.37987970279514094</v>
      </c>
      <c r="L11" s="57" t="s">
        <v>63</v>
      </c>
      <c r="M11" s="6">
        <v>10.195005131714009</v>
      </c>
      <c r="N11" s="57" t="s">
        <v>63</v>
      </c>
      <c r="O11" s="58">
        <v>0.38953519858168201</v>
      </c>
      <c r="P11" s="57" t="s">
        <v>63</v>
      </c>
      <c r="Q11" s="58">
        <v>0.406362372675662</v>
      </c>
      <c r="R11" s="57" t="s">
        <v>63</v>
      </c>
      <c r="S11" s="6">
        <v>4.3198083652641994</v>
      </c>
      <c r="T11" s="57" t="s">
        <v>63</v>
      </c>
      <c r="U11" s="58">
        <v>0.15173767093407001</v>
      </c>
      <c r="V11" s="57" t="s">
        <v>63</v>
      </c>
      <c r="W11" s="58">
        <v>0.16513037792659299</v>
      </c>
      <c r="X11" s="58" t="s">
        <v>63</v>
      </c>
      <c r="Y11" s="6">
        <v>8.8262241736543512</v>
      </c>
      <c r="Z11" s="57" t="s">
        <v>65</v>
      </c>
    </row>
    <row r="12" spans="1:26" x14ac:dyDescent="0.25">
      <c r="A12" s="57">
        <v>11</v>
      </c>
      <c r="B12" s="57" t="s">
        <v>63</v>
      </c>
      <c r="C12" t="s">
        <v>569</v>
      </c>
      <c r="D12" s="57" t="s">
        <v>63</v>
      </c>
      <c r="E12" t="s">
        <v>569</v>
      </c>
      <c r="F12" s="57" t="s">
        <v>63</v>
      </c>
      <c r="G12" s="1">
        <v>22128</v>
      </c>
      <c r="H12" s="57" t="s">
        <v>63</v>
      </c>
      <c r="I12" s="58">
        <v>0.28517668891924636</v>
      </c>
      <c r="J12" s="57" t="s">
        <v>63</v>
      </c>
      <c r="K12" s="58">
        <v>0.29265149367219118</v>
      </c>
      <c r="L12" s="57" t="s">
        <v>63</v>
      </c>
      <c r="M12" s="6">
        <v>2.6211135213304315</v>
      </c>
      <c r="N12" s="57" t="s">
        <v>63</v>
      </c>
      <c r="O12" s="58">
        <v>0.35663354381655898</v>
      </c>
      <c r="P12" s="57" t="s">
        <v>63</v>
      </c>
      <c r="Q12" s="58">
        <v>0.37193679497301801</v>
      </c>
      <c r="R12" s="57" t="s">
        <v>63</v>
      </c>
      <c r="S12" s="6">
        <v>4.2910296638642986</v>
      </c>
      <c r="T12" s="57" t="s">
        <v>63</v>
      </c>
      <c r="U12" s="58">
        <v>0.12718748457515699</v>
      </c>
      <c r="V12" s="57" t="s">
        <v>63</v>
      </c>
      <c r="W12" s="58">
        <v>0.138336979454801</v>
      </c>
      <c r="X12" s="58" t="s">
        <v>63</v>
      </c>
      <c r="Y12" s="6">
        <v>8.7661886834907943</v>
      </c>
      <c r="Z12" s="57" t="s">
        <v>65</v>
      </c>
    </row>
    <row r="13" spans="1:26" x14ac:dyDescent="0.25">
      <c r="A13" s="57">
        <v>12</v>
      </c>
      <c r="B13" s="57" t="s">
        <v>63</v>
      </c>
      <c r="C13" t="s">
        <v>580</v>
      </c>
      <c r="D13" s="57" t="s">
        <v>63</v>
      </c>
      <c r="E13" t="s">
        <v>585</v>
      </c>
      <c r="F13" s="57" t="s">
        <v>63</v>
      </c>
      <c r="G13" s="1">
        <v>4305</v>
      </c>
      <c r="H13" s="57" t="s">
        <v>63</v>
      </c>
      <c r="I13" s="58">
        <v>0.23208798317968624</v>
      </c>
      <c r="J13" s="57" t="s">
        <v>63</v>
      </c>
      <c r="K13" s="58">
        <v>0.2420076553992129</v>
      </c>
      <c r="L13" s="57" t="s">
        <v>63</v>
      </c>
      <c r="M13" s="6">
        <v>4.2740998838559863</v>
      </c>
      <c r="N13" s="57" t="s">
        <v>63</v>
      </c>
      <c r="O13" s="58">
        <v>0.30386940925998601</v>
      </c>
      <c r="P13" s="57" t="s">
        <v>63</v>
      </c>
      <c r="Q13" s="58">
        <v>0.31611706967994102</v>
      </c>
      <c r="R13" s="57" t="s">
        <v>63</v>
      </c>
      <c r="S13" s="6">
        <v>4.0305670945231853</v>
      </c>
      <c r="T13" s="57" t="s">
        <v>63</v>
      </c>
      <c r="U13" s="58">
        <v>9.2336617884012595E-2</v>
      </c>
      <c r="V13" s="57" t="s">
        <v>63</v>
      </c>
      <c r="W13" s="58">
        <v>9.9930001743032904E-2</v>
      </c>
      <c r="X13" s="58" t="s">
        <v>63</v>
      </c>
      <c r="Y13" s="6">
        <v>8.2235889000814808</v>
      </c>
      <c r="Z13" s="57" t="s">
        <v>65</v>
      </c>
    </row>
    <row r="14" spans="1:26" x14ac:dyDescent="0.25">
      <c r="A14" s="57">
        <v>13</v>
      </c>
      <c r="B14" s="57" t="s">
        <v>63</v>
      </c>
      <c r="C14" t="s">
        <v>617</v>
      </c>
      <c r="D14" s="57" t="s">
        <v>63</v>
      </c>
      <c r="E14" t="s">
        <v>618</v>
      </c>
      <c r="F14" s="57" t="s">
        <v>63</v>
      </c>
      <c r="G14" s="1">
        <v>2917</v>
      </c>
      <c r="H14" s="57" t="s">
        <v>63</v>
      </c>
      <c r="I14" s="58">
        <v>0.255451440581487</v>
      </c>
      <c r="J14" s="57" t="s">
        <v>63</v>
      </c>
      <c r="K14" s="58">
        <v>0.30729485944478502</v>
      </c>
      <c r="L14" s="57" t="s">
        <v>63</v>
      </c>
      <c r="M14" s="6">
        <v>20.294823448748712</v>
      </c>
      <c r="N14" s="57" t="s">
        <v>63</v>
      </c>
      <c r="O14" s="58">
        <v>0.33698006548271597</v>
      </c>
      <c r="P14" s="57" t="s">
        <v>63</v>
      </c>
      <c r="Q14" s="58">
        <v>0.34944692253096399</v>
      </c>
      <c r="R14" s="57" t="s">
        <v>63</v>
      </c>
      <c r="S14" s="6">
        <v>3.6995829502227462</v>
      </c>
      <c r="T14" s="57" t="s">
        <v>63</v>
      </c>
      <c r="U14" s="58">
        <v>0.11355556453273601</v>
      </c>
      <c r="V14" s="57" t="s">
        <v>63</v>
      </c>
      <c r="W14" s="58">
        <v>0.122113151666361</v>
      </c>
      <c r="X14" s="58" t="s">
        <v>63</v>
      </c>
      <c r="Y14" s="6">
        <v>7.5360350405003773</v>
      </c>
      <c r="Z14" s="57" t="s">
        <v>65</v>
      </c>
    </row>
    <row r="15" spans="1:26" x14ac:dyDescent="0.25">
      <c r="A15" s="57">
        <v>14</v>
      </c>
      <c r="B15" s="57" t="s">
        <v>63</v>
      </c>
      <c r="C15" t="s">
        <v>615</v>
      </c>
      <c r="D15" s="57" t="s">
        <v>63</v>
      </c>
      <c r="E15" t="s">
        <v>616</v>
      </c>
      <c r="F15" s="57" t="s">
        <v>63</v>
      </c>
      <c r="G15" s="1">
        <v>1608</v>
      </c>
      <c r="H15" s="57" t="s">
        <v>63</v>
      </c>
      <c r="I15" s="58">
        <v>0.23556987987108116</v>
      </c>
      <c r="J15" s="57" t="s">
        <v>63</v>
      </c>
      <c r="K15" s="58">
        <v>0.25520070319367127</v>
      </c>
      <c r="L15" s="57" t="s">
        <v>63</v>
      </c>
      <c r="M15" s="6">
        <v>8.3333333333333481</v>
      </c>
      <c r="N15" s="57" t="s">
        <v>63</v>
      </c>
      <c r="O15" s="58">
        <v>0.345468671171551</v>
      </c>
      <c r="P15" s="57" t="s">
        <v>63</v>
      </c>
      <c r="Q15" s="58">
        <v>0.35800624696718097</v>
      </c>
      <c r="R15" s="57" t="s">
        <v>63</v>
      </c>
      <c r="S15" s="6">
        <v>3.6291498598447713</v>
      </c>
      <c r="T15" s="57" t="s">
        <v>63</v>
      </c>
      <c r="U15" s="58">
        <v>0.119348602761037</v>
      </c>
      <c r="V15" s="57" t="s">
        <v>63</v>
      </c>
      <c r="W15" s="58">
        <v>0.128168472867526</v>
      </c>
      <c r="X15" s="58" t="s">
        <v>63</v>
      </c>
      <c r="Y15" s="6">
        <v>7.39000700674175</v>
      </c>
      <c r="Z15" s="57" t="s">
        <v>65</v>
      </c>
    </row>
    <row r="16" spans="1:26" x14ac:dyDescent="0.25">
      <c r="A16" s="57">
        <v>15</v>
      </c>
      <c r="B16" s="57" t="s">
        <v>63</v>
      </c>
      <c r="C16" t="s">
        <v>569</v>
      </c>
      <c r="D16" s="57" t="s">
        <v>63</v>
      </c>
      <c r="E16" t="s">
        <v>571</v>
      </c>
      <c r="F16" s="57" t="s">
        <v>63</v>
      </c>
      <c r="G16" s="1">
        <v>3854</v>
      </c>
      <c r="H16" s="57" t="s">
        <v>63</v>
      </c>
      <c r="I16" s="58">
        <v>0.34633357296908701</v>
      </c>
      <c r="J16" s="57" t="s">
        <v>63</v>
      </c>
      <c r="K16" s="58">
        <v>0.35882458662832495</v>
      </c>
      <c r="L16" s="57" t="s">
        <v>63</v>
      </c>
      <c r="M16" s="6">
        <v>3.6066424494032079</v>
      </c>
      <c r="N16" s="57" t="s">
        <v>63</v>
      </c>
      <c r="O16" s="58">
        <v>0.41114526675728302</v>
      </c>
      <c r="P16" s="57" t="s">
        <v>63</v>
      </c>
      <c r="Q16" s="58">
        <v>0.42541797849097701</v>
      </c>
      <c r="R16" s="57" t="s">
        <v>63</v>
      </c>
      <c r="S16" s="6">
        <v>3.4714522792061775</v>
      </c>
      <c r="T16" s="57" t="s">
        <v>63</v>
      </c>
      <c r="U16" s="58">
        <v>0.16904043037691699</v>
      </c>
      <c r="V16" s="57" t="s">
        <v>63</v>
      </c>
      <c r="W16" s="58">
        <v>0.18098045642334901</v>
      </c>
      <c r="X16" s="58" t="s">
        <v>63</v>
      </c>
      <c r="Y16" s="6">
        <v>7.0634143676804539</v>
      </c>
      <c r="Z16" s="57" t="s">
        <v>65</v>
      </c>
    </row>
    <row r="17" spans="1:26" x14ac:dyDescent="0.25">
      <c r="A17" s="57">
        <v>16</v>
      </c>
      <c r="B17" s="57" t="s">
        <v>63</v>
      </c>
      <c r="C17" t="s">
        <v>621</v>
      </c>
      <c r="D17" s="57" t="s">
        <v>63</v>
      </c>
      <c r="E17" t="s">
        <v>609</v>
      </c>
      <c r="F17" s="57" t="s">
        <v>63</v>
      </c>
      <c r="G17" s="1">
        <v>3938</v>
      </c>
      <c r="H17" s="57" t="s">
        <v>63</v>
      </c>
      <c r="I17" s="58">
        <v>0.33025830258302585</v>
      </c>
      <c r="J17" s="57" t="s">
        <v>63</v>
      </c>
      <c r="K17" s="58">
        <v>0.38057698758805769</v>
      </c>
      <c r="L17" s="57" t="s">
        <v>63</v>
      </c>
      <c r="M17" s="6">
        <v>15.236160487557115</v>
      </c>
      <c r="N17" s="57" t="s">
        <v>63</v>
      </c>
      <c r="O17" s="58">
        <v>0.41906651659518901</v>
      </c>
      <c r="P17" s="57" t="s">
        <v>63</v>
      </c>
      <c r="Q17" s="58">
        <v>0.43290804034462699</v>
      </c>
      <c r="R17" s="57" t="s">
        <v>63</v>
      </c>
      <c r="S17" s="6">
        <v>3.302941943894</v>
      </c>
      <c r="T17" s="57" t="s">
        <v>63</v>
      </c>
      <c r="U17" s="58">
        <v>0.17561674533122601</v>
      </c>
      <c r="V17" s="57" t="s">
        <v>63</v>
      </c>
      <c r="W17" s="58">
        <v>0.187409371395025</v>
      </c>
      <c r="X17" s="58" t="s">
        <v>63</v>
      </c>
      <c r="Y17" s="6">
        <v>6.7149781426351085</v>
      </c>
      <c r="Z17" s="57" t="s">
        <v>65</v>
      </c>
    </row>
    <row r="18" spans="1:26" x14ac:dyDescent="0.25">
      <c r="A18" s="57">
        <v>17</v>
      </c>
      <c r="B18" s="57" t="s">
        <v>63</v>
      </c>
      <c r="C18" t="s">
        <v>565</v>
      </c>
      <c r="D18" s="57" t="s">
        <v>63</v>
      </c>
      <c r="E18" t="s">
        <v>568</v>
      </c>
      <c r="F18" s="57" t="s">
        <v>63</v>
      </c>
      <c r="G18" s="1">
        <v>4738</v>
      </c>
      <c r="H18" s="57" t="s">
        <v>63</v>
      </c>
      <c r="I18" s="58">
        <v>0.38240516545601294</v>
      </c>
      <c r="J18" s="57" t="s">
        <v>63</v>
      </c>
      <c r="K18" s="58">
        <v>0.43204196933010491</v>
      </c>
      <c r="L18" s="57" t="s">
        <v>63</v>
      </c>
      <c r="M18" s="6">
        <v>12.980160405234265</v>
      </c>
      <c r="N18" s="57" t="s">
        <v>63</v>
      </c>
      <c r="O18" s="58">
        <v>0.40307660704731302</v>
      </c>
      <c r="P18" s="57" t="s">
        <v>63</v>
      </c>
      <c r="Q18" s="58">
        <v>0.41518537172307801</v>
      </c>
      <c r="R18" s="57" t="s">
        <v>63</v>
      </c>
      <c r="S18" s="6">
        <v>3.0040851947390923</v>
      </c>
      <c r="T18" s="57" t="s">
        <v>63</v>
      </c>
      <c r="U18" s="58">
        <v>0.16247075114877399</v>
      </c>
      <c r="V18" s="57" t="s">
        <v>63</v>
      </c>
      <c r="W18" s="58">
        <v>0.17237889289283001</v>
      </c>
      <c r="X18" s="58" t="s">
        <v>63</v>
      </c>
      <c r="Y18" s="6">
        <v>6.0984156680504054</v>
      </c>
      <c r="Z18" s="57" t="s">
        <v>65</v>
      </c>
    </row>
    <row r="19" spans="1:26" x14ac:dyDescent="0.25">
      <c r="A19" s="57">
        <v>18</v>
      </c>
      <c r="B19" s="57" t="s">
        <v>63</v>
      </c>
      <c r="C19" t="s">
        <v>587</v>
      </c>
      <c r="D19" s="57" t="s">
        <v>63</v>
      </c>
      <c r="E19" t="s">
        <v>591</v>
      </c>
      <c r="F19" s="57" t="s">
        <v>63</v>
      </c>
      <c r="G19" s="1">
        <v>6863</v>
      </c>
      <c r="H19" s="57" t="s">
        <v>63</v>
      </c>
      <c r="I19" s="58">
        <v>0.19583392780710515</v>
      </c>
      <c r="J19" s="57" t="s">
        <v>63</v>
      </c>
      <c r="K19" s="58">
        <v>0.20442288486231988</v>
      </c>
      <c r="L19" s="57" t="s">
        <v>63</v>
      </c>
      <c r="M19" s="6">
        <v>4.3858370974792393</v>
      </c>
      <c r="N19" s="57" t="s">
        <v>63</v>
      </c>
      <c r="O19" s="58">
        <v>0.27985246021520199</v>
      </c>
      <c r="P19" s="57" t="s">
        <v>63</v>
      </c>
      <c r="Q19" s="58">
        <v>0.28784357773524699</v>
      </c>
      <c r="R19" s="57" t="s">
        <v>63</v>
      </c>
      <c r="S19" s="6">
        <v>2.8554751721317606</v>
      </c>
      <c r="T19" s="57" t="s">
        <v>63</v>
      </c>
      <c r="U19" s="58">
        <v>7.8317399488500999E-2</v>
      </c>
      <c r="V19" s="57" t="s">
        <v>63</v>
      </c>
      <c r="W19" s="58">
        <v>8.2853925243427204E-2</v>
      </c>
      <c r="X19" s="58" t="s">
        <v>63</v>
      </c>
      <c r="Y19" s="6">
        <v>5.7924877288504595</v>
      </c>
      <c r="Z19" s="57" t="s">
        <v>65</v>
      </c>
    </row>
    <row r="20" spans="1:26" x14ac:dyDescent="0.25">
      <c r="A20" s="57">
        <v>19</v>
      </c>
      <c r="B20" s="57" t="s">
        <v>63</v>
      </c>
      <c r="C20" t="s">
        <v>580</v>
      </c>
      <c r="D20" s="57" t="s">
        <v>63</v>
      </c>
      <c r="E20" t="s">
        <v>582</v>
      </c>
      <c r="F20" s="57" t="s">
        <v>63</v>
      </c>
      <c r="G20" s="1">
        <v>5839</v>
      </c>
      <c r="H20" s="57" t="s">
        <v>63</v>
      </c>
      <c r="I20" s="58">
        <v>0.26419619021763718</v>
      </c>
      <c r="J20" s="57" t="s">
        <v>63</v>
      </c>
      <c r="K20" s="58">
        <v>0.27926338174743226</v>
      </c>
      <c r="L20" s="57" t="s">
        <v>63</v>
      </c>
      <c r="M20" s="6">
        <v>5.7030313409830669</v>
      </c>
      <c r="N20" s="57" t="s">
        <v>63</v>
      </c>
      <c r="O20" s="58">
        <v>0.342614721997345</v>
      </c>
      <c r="P20" s="57" t="s">
        <v>63</v>
      </c>
      <c r="Q20" s="58">
        <v>0.35227045296878101</v>
      </c>
      <c r="R20" s="57" t="s">
        <v>63</v>
      </c>
      <c r="S20" s="6">
        <v>2.8182475391442363</v>
      </c>
      <c r="T20" s="57" t="s">
        <v>63</v>
      </c>
      <c r="U20" s="58">
        <v>0.117384847729318</v>
      </c>
      <c r="V20" s="57" t="s">
        <v>63</v>
      </c>
      <c r="W20" s="58">
        <v>0.12409447203483</v>
      </c>
      <c r="X20" s="58" t="s">
        <v>63</v>
      </c>
      <c r="Y20" s="6">
        <v>5.715920270207242</v>
      </c>
      <c r="Z20" s="57" t="s">
        <v>65</v>
      </c>
    </row>
    <row r="21" spans="1:26" x14ac:dyDescent="0.25">
      <c r="A21" s="57">
        <v>20</v>
      </c>
      <c r="B21" s="57" t="s">
        <v>63</v>
      </c>
      <c r="C21" t="s">
        <v>569</v>
      </c>
      <c r="D21" s="57" t="s">
        <v>63</v>
      </c>
      <c r="E21" t="s">
        <v>572</v>
      </c>
      <c r="F21" s="57" t="s">
        <v>63</v>
      </c>
      <c r="G21" s="1">
        <v>5823</v>
      </c>
      <c r="H21" s="57" t="s">
        <v>63</v>
      </c>
      <c r="I21" s="58">
        <v>0.24552009107391323</v>
      </c>
      <c r="J21" s="57" t="s">
        <v>63</v>
      </c>
      <c r="K21" s="58">
        <v>0.26436733145001473</v>
      </c>
      <c r="L21" s="57" t="s">
        <v>63</v>
      </c>
      <c r="M21" s="6">
        <v>7.6764554353425885</v>
      </c>
      <c r="N21" s="57" t="s">
        <v>63</v>
      </c>
      <c r="O21" s="58">
        <v>0.33454355068906599</v>
      </c>
      <c r="P21" s="57" t="s">
        <v>63</v>
      </c>
      <c r="Q21" s="58">
        <v>0.34317813685429799</v>
      </c>
      <c r="R21" s="57" t="s">
        <v>63</v>
      </c>
      <c r="S21" s="6">
        <v>2.5810051180024773</v>
      </c>
      <c r="T21" s="57" t="s">
        <v>63</v>
      </c>
      <c r="U21" s="58">
        <v>0.111919387307648</v>
      </c>
      <c r="V21" s="57" t="s">
        <v>63</v>
      </c>
      <c r="W21" s="58">
        <v>0.117771233614788</v>
      </c>
      <c r="X21" s="58" t="s">
        <v>63</v>
      </c>
      <c r="Y21" s="6">
        <v>5.2286261101968323</v>
      </c>
      <c r="Z21" s="57" t="s">
        <v>65</v>
      </c>
    </row>
    <row r="22" spans="1:26" x14ac:dyDescent="0.25">
      <c r="A22" s="57">
        <v>21</v>
      </c>
      <c r="B22" s="57" t="s">
        <v>63</v>
      </c>
      <c r="C22" t="s">
        <v>603</v>
      </c>
      <c r="D22" s="57" t="s">
        <v>63</v>
      </c>
      <c r="E22" t="s">
        <v>606</v>
      </c>
      <c r="F22" s="57" t="s">
        <v>63</v>
      </c>
      <c r="G22" s="1">
        <v>5816</v>
      </c>
      <c r="H22" s="57" t="s">
        <v>63</v>
      </c>
      <c r="I22" s="58">
        <v>0.2533763178530975</v>
      </c>
      <c r="J22" s="57" t="s">
        <v>63</v>
      </c>
      <c r="K22" s="58">
        <v>0.28221660712729807</v>
      </c>
      <c r="L22" s="57" t="s">
        <v>63</v>
      </c>
      <c r="M22" s="6">
        <v>11.382393397524071</v>
      </c>
      <c r="N22" s="57" t="s">
        <v>63</v>
      </c>
      <c r="O22" s="58">
        <v>0.34235639824509001</v>
      </c>
      <c r="P22" s="57" t="s">
        <v>63</v>
      </c>
      <c r="Q22" s="58">
        <v>0.349302239439368</v>
      </c>
      <c r="R22" s="57" t="s">
        <v>63</v>
      </c>
      <c r="S22" s="6">
        <v>2.0288334699985811</v>
      </c>
      <c r="T22" s="57" t="s">
        <v>63</v>
      </c>
      <c r="U22" s="58">
        <v>0.11720790341935</v>
      </c>
      <c r="V22" s="57" t="s">
        <v>63</v>
      </c>
      <c r="W22" s="58">
        <v>0.122012054477358</v>
      </c>
      <c r="X22" s="58" t="s">
        <v>63</v>
      </c>
      <c r="Y22" s="6">
        <v>4.0988285924879575</v>
      </c>
      <c r="Z22" s="57" t="s">
        <v>65</v>
      </c>
    </row>
    <row r="23" spans="1:26" x14ac:dyDescent="0.25">
      <c r="A23" s="57">
        <v>22</v>
      </c>
      <c r="B23" s="57" t="s">
        <v>63</v>
      </c>
      <c r="C23" t="s">
        <v>587</v>
      </c>
      <c r="D23" s="57" t="s">
        <v>63</v>
      </c>
      <c r="E23" t="s">
        <v>593</v>
      </c>
      <c r="F23" s="57" t="s">
        <v>63</v>
      </c>
      <c r="G23" s="1">
        <v>2204</v>
      </c>
      <c r="H23" s="57" t="s">
        <v>63</v>
      </c>
      <c r="I23" s="58">
        <v>0.21210663073813876</v>
      </c>
      <c r="J23" s="57" t="s">
        <v>63</v>
      </c>
      <c r="K23" s="58">
        <v>0.22404003464536618</v>
      </c>
      <c r="L23" s="57" t="s">
        <v>63</v>
      </c>
      <c r="M23" s="6">
        <v>5.6261343012704135</v>
      </c>
      <c r="N23" s="57" t="s">
        <v>63</v>
      </c>
      <c r="O23" s="58">
        <v>0.35415638144626899</v>
      </c>
      <c r="P23" s="57" t="s">
        <v>63</v>
      </c>
      <c r="Q23" s="58">
        <v>0.36102876738531198</v>
      </c>
      <c r="R23" s="57" t="s">
        <v>63</v>
      </c>
      <c r="S23" s="6">
        <v>1.9404947359633162</v>
      </c>
      <c r="T23" s="57" t="s">
        <v>63</v>
      </c>
      <c r="U23" s="58">
        <v>0.12542674251911501</v>
      </c>
      <c r="V23" s="57" t="s">
        <v>63</v>
      </c>
      <c r="W23" s="58">
        <v>0.13034177087975801</v>
      </c>
      <c r="X23" s="58" t="s">
        <v>63</v>
      </c>
      <c r="Y23" s="6">
        <v>3.9186446701300115</v>
      </c>
      <c r="Z23" s="57" t="s">
        <v>65</v>
      </c>
    </row>
    <row r="24" spans="1:26" x14ac:dyDescent="0.25">
      <c r="A24" s="57">
        <v>23</v>
      </c>
      <c r="B24" s="57" t="s">
        <v>63</v>
      </c>
      <c r="C24" t="s">
        <v>587</v>
      </c>
      <c r="D24" s="57" t="s">
        <v>63</v>
      </c>
      <c r="E24" t="s">
        <v>592</v>
      </c>
      <c r="F24" s="57" t="s">
        <v>63</v>
      </c>
      <c r="G24" s="1">
        <v>7668</v>
      </c>
      <c r="H24" s="57" t="s">
        <v>63</v>
      </c>
      <c r="I24" s="58">
        <v>0.15871176056629549</v>
      </c>
      <c r="J24" s="57" t="s">
        <v>63</v>
      </c>
      <c r="K24" s="58">
        <v>0.15871176056629549</v>
      </c>
      <c r="L24" s="57" t="s">
        <v>63</v>
      </c>
      <c r="M24" s="6">
        <v>0</v>
      </c>
      <c r="N24" s="57" t="s">
        <v>63</v>
      </c>
      <c r="O24" s="58">
        <v>0.25053411570826001</v>
      </c>
      <c r="P24" s="57" t="s">
        <v>63</v>
      </c>
      <c r="Q24" s="58">
        <v>0.25457159571499399</v>
      </c>
      <c r="R24" s="57" t="s">
        <v>63</v>
      </c>
      <c r="S24" s="6">
        <v>1.6115489881767253</v>
      </c>
      <c r="T24" s="57" t="s">
        <v>63</v>
      </c>
      <c r="U24" s="58">
        <v>6.2767343133719705E-2</v>
      </c>
      <c r="V24" s="57" t="s">
        <v>63</v>
      </c>
      <c r="W24" s="58">
        <v>6.4806697344878206E-2</v>
      </c>
      <c r="X24" s="58" t="s">
        <v>63</v>
      </c>
      <c r="Y24" s="6">
        <v>3.2490688777663479</v>
      </c>
      <c r="Z24" s="57" t="s">
        <v>65</v>
      </c>
    </row>
    <row r="25" spans="1:26" x14ac:dyDescent="0.25">
      <c r="A25" s="57">
        <v>24</v>
      </c>
      <c r="B25" s="57" t="s">
        <v>63</v>
      </c>
      <c r="C25" t="s">
        <v>565</v>
      </c>
      <c r="D25" s="57" t="s">
        <v>63</v>
      </c>
      <c r="E25" t="s">
        <v>567</v>
      </c>
      <c r="F25" s="57" t="s">
        <v>63</v>
      </c>
      <c r="G25" s="1">
        <v>3357</v>
      </c>
      <c r="H25" s="57" t="s">
        <v>63</v>
      </c>
      <c r="I25" s="58">
        <v>0.40193965517241381</v>
      </c>
      <c r="J25" s="57" t="s">
        <v>63</v>
      </c>
      <c r="K25" s="58">
        <v>0.4295977011494253</v>
      </c>
      <c r="L25" s="57" t="s">
        <v>63</v>
      </c>
      <c r="M25" s="6">
        <v>6.8811438784629031</v>
      </c>
      <c r="N25" s="57" t="s">
        <v>63</v>
      </c>
      <c r="O25" s="58">
        <v>0.43235878016403501</v>
      </c>
      <c r="P25" s="57" t="s">
        <v>63</v>
      </c>
      <c r="Q25" s="58">
        <v>0.43746354968953599</v>
      </c>
      <c r="R25" s="57" t="s">
        <v>63</v>
      </c>
      <c r="S25" s="6">
        <v>1.1806790470553885</v>
      </c>
      <c r="T25" s="57" t="s">
        <v>63</v>
      </c>
      <c r="U25" s="58">
        <v>0.18693411478493299</v>
      </c>
      <c r="V25" s="57" t="s">
        <v>63</v>
      </c>
      <c r="W25" s="58">
        <v>0.191374357306969</v>
      </c>
      <c r="X25" s="58" t="s">
        <v>63</v>
      </c>
      <c r="Y25" s="6">
        <v>2.3752981242318949</v>
      </c>
      <c r="Z25" s="57" t="s">
        <v>65</v>
      </c>
    </row>
    <row r="26" spans="1:26" x14ac:dyDescent="0.25">
      <c r="A26" s="57">
        <v>25</v>
      </c>
      <c r="B26" s="57" t="s">
        <v>63</v>
      </c>
      <c r="C26" t="s">
        <v>587</v>
      </c>
      <c r="D26" s="57" t="s">
        <v>63</v>
      </c>
      <c r="E26" t="s">
        <v>597</v>
      </c>
      <c r="F26" s="57" t="s">
        <v>63</v>
      </c>
      <c r="G26" s="1">
        <v>2145</v>
      </c>
      <c r="H26" s="57" t="s">
        <v>63</v>
      </c>
      <c r="I26" s="58">
        <v>0.24675025882894283</v>
      </c>
      <c r="J26" s="57" t="s">
        <v>63</v>
      </c>
      <c r="K26" s="58">
        <v>0.25698838145634417</v>
      </c>
      <c r="L26" s="57" t="s">
        <v>63</v>
      </c>
      <c r="M26" s="6">
        <v>4.1491841491841486</v>
      </c>
      <c r="N26" s="57" t="s">
        <v>63</v>
      </c>
      <c r="O26" s="58">
        <v>0.28442017196059399</v>
      </c>
      <c r="P26" s="57" t="s">
        <v>63</v>
      </c>
      <c r="Q26" s="58">
        <v>0.28740290575990002</v>
      </c>
      <c r="R26" s="57" t="s">
        <v>63</v>
      </c>
      <c r="S26" s="6">
        <v>1.0487068405679922</v>
      </c>
      <c r="T26" s="57" t="s">
        <v>63</v>
      </c>
      <c r="U26" s="58">
        <v>8.0894834218094097E-2</v>
      </c>
      <c r="V26" s="57" t="s">
        <v>63</v>
      </c>
      <c r="W26" s="58">
        <v>8.2600430239233899E-2</v>
      </c>
      <c r="X26" s="58" t="s">
        <v>63</v>
      </c>
      <c r="Y26" s="6">
        <v>2.1084115415101579</v>
      </c>
      <c r="Z26" s="57" t="s">
        <v>65</v>
      </c>
    </row>
    <row r="27" spans="1:26" x14ac:dyDescent="0.25">
      <c r="A27" s="57">
        <v>26</v>
      </c>
      <c r="B27" s="57" t="s">
        <v>63</v>
      </c>
      <c r="C27" t="s">
        <v>574</v>
      </c>
      <c r="D27" s="57" t="s">
        <v>63</v>
      </c>
      <c r="E27" t="s">
        <v>578</v>
      </c>
      <c r="F27" s="57" t="s">
        <v>63</v>
      </c>
      <c r="G27" s="1">
        <v>2694</v>
      </c>
      <c r="H27" s="57" t="s">
        <v>63</v>
      </c>
      <c r="I27" s="58">
        <v>0.31712772218952323</v>
      </c>
      <c r="J27" s="57" t="s">
        <v>63</v>
      </c>
      <c r="K27" s="58">
        <v>0.33078281341965865</v>
      </c>
      <c r="L27" s="57" t="s">
        <v>63</v>
      </c>
      <c r="M27" s="6">
        <v>4.3058648849294778</v>
      </c>
      <c r="N27" s="57" t="s">
        <v>63</v>
      </c>
      <c r="O27" s="58">
        <v>0.345124360476949</v>
      </c>
      <c r="P27" s="57" t="s">
        <v>63</v>
      </c>
      <c r="Q27" s="58">
        <v>0.34848442866378199</v>
      </c>
      <c r="R27" s="57" t="s">
        <v>63</v>
      </c>
      <c r="S27" s="6">
        <v>0.97358186544396208</v>
      </c>
      <c r="T27" s="57" t="s">
        <v>63</v>
      </c>
      <c r="U27" s="58">
        <v>0.119110824194623</v>
      </c>
      <c r="V27" s="57" t="s">
        <v>63</v>
      </c>
      <c r="W27" s="58">
        <v>0.121441397021123</v>
      </c>
      <c r="X27" s="58" t="s">
        <v>63</v>
      </c>
      <c r="Y27" s="6">
        <v>1.9566423473755146</v>
      </c>
      <c r="Z27" s="57" t="s">
        <v>65</v>
      </c>
    </row>
    <row r="28" spans="1:26" x14ac:dyDescent="0.25">
      <c r="A28" s="57">
        <v>27</v>
      </c>
      <c r="B28" s="57" t="s">
        <v>63</v>
      </c>
      <c r="C28" t="s">
        <v>611</v>
      </c>
      <c r="D28" s="57" t="s">
        <v>63</v>
      </c>
      <c r="E28" t="s">
        <v>612</v>
      </c>
      <c r="F28" s="57" t="s">
        <v>63</v>
      </c>
      <c r="G28" s="1">
        <v>4452</v>
      </c>
      <c r="H28" s="57" t="s">
        <v>63</v>
      </c>
      <c r="I28" s="58">
        <v>0.28809939817511165</v>
      </c>
      <c r="J28" s="57" t="s">
        <v>63</v>
      </c>
      <c r="K28" s="58">
        <v>0.32977415388597681</v>
      </c>
      <c r="L28" s="57" t="s">
        <v>63</v>
      </c>
      <c r="M28" s="6">
        <v>14.465408805031421</v>
      </c>
      <c r="N28" s="57" t="s">
        <v>63</v>
      </c>
      <c r="O28" s="58">
        <v>0.36899916578665198</v>
      </c>
      <c r="P28" s="57" t="s">
        <v>63</v>
      </c>
      <c r="Q28" s="58">
        <v>0.37204714139325401</v>
      </c>
      <c r="R28" s="57" t="s">
        <v>63</v>
      </c>
      <c r="S28" s="6">
        <v>0.82601151688357355</v>
      </c>
      <c r="T28" s="57" t="s">
        <v>63</v>
      </c>
      <c r="U28" s="58">
        <v>0.136160384351245</v>
      </c>
      <c r="V28" s="57" t="s">
        <v>63</v>
      </c>
      <c r="W28" s="58">
        <v>0.13841907541889201</v>
      </c>
      <c r="X28" s="58" t="s">
        <v>63</v>
      </c>
      <c r="Y28" s="6">
        <v>1.6588459840274794</v>
      </c>
      <c r="Z28" s="57" t="s">
        <v>65</v>
      </c>
    </row>
    <row r="29" spans="1:26" x14ac:dyDescent="0.25">
      <c r="A29" s="57">
        <v>28</v>
      </c>
      <c r="B29" s="57" t="s">
        <v>63</v>
      </c>
      <c r="C29" t="s">
        <v>587</v>
      </c>
      <c r="D29" s="57" t="s">
        <v>63</v>
      </c>
      <c r="E29" t="s">
        <v>594</v>
      </c>
      <c r="F29" s="57" t="s">
        <v>63</v>
      </c>
      <c r="G29" s="1">
        <v>3356</v>
      </c>
      <c r="H29" s="57" t="s">
        <v>63</v>
      </c>
      <c r="I29" s="58">
        <v>0.28069588491134156</v>
      </c>
      <c r="J29" s="57" t="s">
        <v>63</v>
      </c>
      <c r="K29" s="58">
        <v>0.2857142857142857</v>
      </c>
      <c r="L29" s="57" t="s">
        <v>63</v>
      </c>
      <c r="M29" s="6">
        <v>1.7878426698450633</v>
      </c>
      <c r="N29" s="57" t="s">
        <v>63</v>
      </c>
      <c r="O29" s="58">
        <v>0.34233954182151799</v>
      </c>
      <c r="P29" s="57" t="s">
        <v>63</v>
      </c>
      <c r="Q29" s="58">
        <v>0.34512122713603599</v>
      </c>
      <c r="R29" s="57" t="s">
        <v>63</v>
      </c>
      <c r="S29" s="6">
        <v>0.81255156787241045</v>
      </c>
      <c r="T29" s="57" t="s">
        <v>63</v>
      </c>
      <c r="U29" s="58">
        <v>0.117196361894567</v>
      </c>
      <c r="V29" s="57" t="s">
        <v>63</v>
      </c>
      <c r="W29" s="58">
        <v>0.11910866141988299</v>
      </c>
      <c r="X29" s="58" t="s">
        <v>63</v>
      </c>
      <c r="Y29" s="6">
        <v>1.6317055362489397</v>
      </c>
      <c r="Z29" s="57" t="s">
        <v>65</v>
      </c>
    </row>
    <row r="30" spans="1:26" x14ac:dyDescent="0.25">
      <c r="A30" s="57">
        <v>29</v>
      </c>
      <c r="B30" s="57" t="s">
        <v>63</v>
      </c>
      <c r="C30" t="s">
        <v>580</v>
      </c>
      <c r="D30" s="57" t="s">
        <v>63</v>
      </c>
      <c r="E30" t="s">
        <v>586</v>
      </c>
      <c r="F30" s="57" t="s">
        <v>63</v>
      </c>
      <c r="G30" s="1">
        <v>7990</v>
      </c>
      <c r="H30" s="57" t="s">
        <v>63</v>
      </c>
      <c r="I30" s="58">
        <v>0.28373579545454547</v>
      </c>
      <c r="J30" s="57" t="s">
        <v>63</v>
      </c>
      <c r="K30" s="58">
        <v>0.28373579545454547</v>
      </c>
      <c r="L30" s="57" t="s">
        <v>63</v>
      </c>
      <c r="M30" s="6">
        <v>0</v>
      </c>
      <c r="N30" s="57" t="s">
        <v>63</v>
      </c>
      <c r="O30" s="58">
        <v>0.36925303907920698</v>
      </c>
      <c r="P30" s="57" t="s">
        <v>63</v>
      </c>
      <c r="Q30" s="58">
        <v>0.371624032653672</v>
      </c>
      <c r="R30" s="57" t="s">
        <v>63</v>
      </c>
      <c r="S30" s="6">
        <v>0.6421053650303099</v>
      </c>
      <c r="T30" s="57" t="s">
        <v>63</v>
      </c>
      <c r="U30" s="58">
        <v>0.13634780686923101</v>
      </c>
      <c r="V30" s="57" t="s">
        <v>63</v>
      </c>
      <c r="W30" s="58">
        <v>0.13810442164577699</v>
      </c>
      <c r="X30" s="58" t="s">
        <v>63</v>
      </c>
      <c r="Y30" s="6">
        <v>1.2883337230577663</v>
      </c>
      <c r="Z30" s="57" t="s">
        <v>65</v>
      </c>
    </row>
    <row r="31" spans="1:26" x14ac:dyDescent="0.25">
      <c r="A31" s="57">
        <v>30</v>
      </c>
      <c r="B31" s="57" t="s">
        <v>63</v>
      </c>
      <c r="C31" t="s">
        <v>587</v>
      </c>
      <c r="D31" s="57" t="s">
        <v>63</v>
      </c>
      <c r="E31" t="s">
        <v>588</v>
      </c>
      <c r="F31" s="57" t="s">
        <v>63</v>
      </c>
      <c r="G31" s="1">
        <v>13809</v>
      </c>
      <c r="H31" s="57" t="s">
        <v>63</v>
      </c>
      <c r="I31" s="58">
        <v>0.3158508691674291</v>
      </c>
      <c r="J31" s="57" t="s">
        <v>63</v>
      </c>
      <c r="K31" s="58">
        <v>0.31930466605672458</v>
      </c>
      <c r="L31" s="57" t="s">
        <v>63</v>
      </c>
      <c r="M31" s="6">
        <v>1.0934897530595844</v>
      </c>
      <c r="N31" s="57" t="s">
        <v>63</v>
      </c>
      <c r="O31" s="58">
        <v>0.39834690261982397</v>
      </c>
      <c r="P31" s="57" t="s">
        <v>63</v>
      </c>
      <c r="Q31" s="58">
        <v>0.399133919832863</v>
      </c>
      <c r="R31" s="57" t="s">
        <v>63</v>
      </c>
      <c r="S31" s="6">
        <v>0.19757081274212052</v>
      </c>
      <c r="T31" s="57" t="s">
        <v>63</v>
      </c>
      <c r="U31" s="58">
        <v>0.158680254826808</v>
      </c>
      <c r="V31" s="57" t="s">
        <v>63</v>
      </c>
      <c r="W31" s="58">
        <v>0.15930788596114701</v>
      </c>
      <c r="X31" s="58" t="s">
        <v>63</v>
      </c>
      <c r="Y31" s="6">
        <v>0.39553196774484434</v>
      </c>
      <c r="Z31" s="57" t="s">
        <v>65</v>
      </c>
    </row>
    <row r="32" spans="1:26" x14ac:dyDescent="0.25">
      <c r="A32" s="57">
        <v>31</v>
      </c>
      <c r="B32" s="57" t="s">
        <v>63</v>
      </c>
      <c r="C32" t="s">
        <v>574</v>
      </c>
      <c r="D32" s="57" t="s">
        <v>63</v>
      </c>
      <c r="E32" t="s">
        <v>577</v>
      </c>
      <c r="F32" s="57" t="s">
        <v>63</v>
      </c>
      <c r="G32" s="1">
        <v>4552</v>
      </c>
      <c r="H32" s="57" t="s">
        <v>63</v>
      </c>
      <c r="I32" s="58">
        <v>0.33214155417730756</v>
      </c>
      <c r="J32" s="57" t="s">
        <v>63</v>
      </c>
      <c r="K32" s="58">
        <v>0.33214155417730756</v>
      </c>
      <c r="L32" s="57" t="s">
        <v>63</v>
      </c>
      <c r="M32" s="6">
        <v>0</v>
      </c>
      <c r="N32" s="57" t="s">
        <v>63</v>
      </c>
      <c r="O32" s="58">
        <v>0.36344852841603698</v>
      </c>
      <c r="P32" s="57" t="s">
        <v>63</v>
      </c>
      <c r="Q32" s="58">
        <v>0.36398856582223099</v>
      </c>
      <c r="R32" s="57" t="s">
        <v>63</v>
      </c>
      <c r="S32" s="6">
        <v>0.14858703887110636</v>
      </c>
      <c r="T32" s="57" t="s">
        <v>63</v>
      </c>
      <c r="U32" s="58">
        <v>0.132094832807783</v>
      </c>
      <c r="V32" s="57" t="s">
        <v>63</v>
      </c>
      <c r="W32" s="58">
        <v>0.13248767604932399</v>
      </c>
      <c r="X32" s="58" t="s">
        <v>63</v>
      </c>
      <c r="Y32" s="6">
        <v>0.29739485882285255</v>
      </c>
      <c r="Z32" s="57" t="s">
        <v>65</v>
      </c>
    </row>
    <row r="33" spans="1:26" x14ac:dyDescent="0.25">
      <c r="A33" s="57">
        <v>32</v>
      </c>
      <c r="B33" s="57" t="s">
        <v>63</v>
      </c>
      <c r="C33" t="s">
        <v>580</v>
      </c>
      <c r="D33" s="57" t="s">
        <v>63</v>
      </c>
      <c r="E33" t="s">
        <v>581</v>
      </c>
      <c r="F33" s="57" t="s">
        <v>63</v>
      </c>
      <c r="G33" s="1">
        <v>395</v>
      </c>
      <c r="H33" s="57" t="s">
        <v>63</v>
      </c>
      <c r="I33" s="58">
        <v>3.588625420187154E-2</v>
      </c>
      <c r="J33" s="57" t="s">
        <v>63</v>
      </c>
      <c r="K33" s="58">
        <v>3.588625420187154E-2</v>
      </c>
      <c r="L33" s="57" t="s">
        <v>63</v>
      </c>
      <c r="M33" s="6">
        <v>0</v>
      </c>
      <c r="N33" s="57" t="s">
        <v>63</v>
      </c>
      <c r="O33" s="58">
        <v>0.204109894277722</v>
      </c>
      <c r="P33" s="57" t="s">
        <v>63</v>
      </c>
      <c r="Q33" s="58">
        <v>0.20411202768691</v>
      </c>
      <c r="R33" s="57" t="s">
        <v>63</v>
      </c>
      <c r="S33" s="6">
        <v>1.0452257572124424E-3</v>
      </c>
      <c r="T33" s="57" t="s">
        <v>63</v>
      </c>
      <c r="U33" s="58">
        <v>4.1660848942062997E-2</v>
      </c>
      <c r="V33" s="57" t="s">
        <v>63</v>
      </c>
      <c r="W33" s="58">
        <v>4.1661719846462102E-2</v>
      </c>
      <c r="X33" s="58" t="s">
        <v>63</v>
      </c>
      <c r="Y33" s="6">
        <v>2.0904624394857407E-3</v>
      </c>
      <c r="Z33" s="57" t="s">
        <v>65</v>
      </c>
    </row>
    <row r="34" spans="1:26" x14ac:dyDescent="0.25">
      <c r="A34" s="57">
        <v>33</v>
      </c>
      <c r="B34" s="57" t="s">
        <v>63</v>
      </c>
      <c r="C34" t="s">
        <v>601</v>
      </c>
      <c r="D34" s="57" t="s">
        <v>63</v>
      </c>
      <c r="E34" t="s">
        <v>602</v>
      </c>
      <c r="F34" s="57" t="s">
        <v>63</v>
      </c>
      <c r="G34" s="1">
        <v>3457</v>
      </c>
      <c r="H34" s="57" t="s">
        <v>63</v>
      </c>
      <c r="I34" s="58">
        <v>0.24434549052869664</v>
      </c>
      <c r="J34" s="57" t="s">
        <v>63</v>
      </c>
      <c r="K34" s="58">
        <v>0.26922533220243144</v>
      </c>
      <c r="L34" s="57" t="s">
        <v>63</v>
      </c>
      <c r="M34" s="6">
        <v>10.182238935493192</v>
      </c>
      <c r="N34" s="57" t="s">
        <v>63</v>
      </c>
      <c r="O34" s="58">
        <v>0.315233007546319</v>
      </c>
      <c r="P34" s="57" t="s">
        <v>63</v>
      </c>
      <c r="Q34" s="58">
        <v>0.31511470933734598</v>
      </c>
      <c r="R34" s="57" t="s">
        <v>63</v>
      </c>
      <c r="S34" s="6">
        <v>-3.7527227841338551E-2</v>
      </c>
      <c r="T34" s="57" t="s">
        <v>63</v>
      </c>
      <c r="U34" s="58">
        <v>9.9371849046697602E-2</v>
      </c>
      <c r="V34" s="57" t="s">
        <v>63</v>
      </c>
      <c r="W34" s="58">
        <v>9.92972800407598E-2</v>
      </c>
      <c r="X34" s="58" t="s">
        <v>63</v>
      </c>
      <c r="Y34" s="6">
        <v>-7.5040372754620055E-2</v>
      </c>
      <c r="Z34" s="57" t="s">
        <v>65</v>
      </c>
    </row>
    <row r="35" spans="1:26" x14ac:dyDescent="0.25">
      <c r="A35" s="57">
        <v>34</v>
      </c>
      <c r="B35" s="57" t="s">
        <v>63</v>
      </c>
      <c r="C35" t="s">
        <v>565</v>
      </c>
      <c r="D35" s="57" t="s">
        <v>63</v>
      </c>
      <c r="E35" t="s">
        <v>565</v>
      </c>
      <c r="F35" s="57" t="s">
        <v>63</v>
      </c>
      <c r="G35" s="1">
        <v>13481</v>
      </c>
      <c r="H35" s="57" t="s">
        <v>63</v>
      </c>
      <c r="I35" s="58">
        <v>0.39766961651917404</v>
      </c>
      <c r="J35" s="57" t="s">
        <v>63</v>
      </c>
      <c r="K35" s="58">
        <v>0.40985250737463125</v>
      </c>
      <c r="L35" s="57" t="s">
        <v>63</v>
      </c>
      <c r="M35" s="6">
        <v>3.0635709517098153</v>
      </c>
      <c r="N35" s="57" t="s">
        <v>63</v>
      </c>
      <c r="O35" s="58">
        <v>0.37840219500529398</v>
      </c>
      <c r="P35" s="57" t="s">
        <v>63</v>
      </c>
      <c r="Q35" s="58">
        <v>0.37787408327003003</v>
      </c>
      <c r="R35" s="57" t="s">
        <v>63</v>
      </c>
      <c r="S35" s="6">
        <v>-0.13956360249351984</v>
      </c>
      <c r="T35" s="57" t="s">
        <v>63</v>
      </c>
      <c r="U35" s="58">
        <v>0.14318822118482499</v>
      </c>
      <c r="V35" s="57" t="s">
        <v>63</v>
      </c>
      <c r="W35" s="58">
        <v>0.14278882280716601</v>
      </c>
      <c r="X35" s="58" t="s">
        <v>63</v>
      </c>
      <c r="Y35" s="6">
        <v>-0.27893242499565929</v>
      </c>
      <c r="Z35" s="57" t="s">
        <v>65</v>
      </c>
    </row>
    <row r="36" spans="1:26" x14ac:dyDescent="0.25">
      <c r="A36" s="57">
        <v>35</v>
      </c>
      <c r="B36" s="57" t="s">
        <v>63</v>
      </c>
      <c r="C36" t="s">
        <v>603</v>
      </c>
      <c r="D36" s="57" t="s">
        <v>63</v>
      </c>
      <c r="E36" t="s">
        <v>605</v>
      </c>
      <c r="F36" s="57" t="s">
        <v>63</v>
      </c>
      <c r="G36" s="1">
        <v>2675</v>
      </c>
      <c r="H36" s="57" t="s">
        <v>63</v>
      </c>
      <c r="I36" s="58">
        <v>0.20939334637964774</v>
      </c>
      <c r="J36" s="57" t="s">
        <v>63</v>
      </c>
      <c r="K36" s="58">
        <v>0.23499021526418787</v>
      </c>
      <c r="L36" s="57" t="s">
        <v>63</v>
      </c>
      <c r="M36" s="6">
        <v>12.224299065420574</v>
      </c>
      <c r="N36" s="57" t="s">
        <v>63</v>
      </c>
      <c r="O36" s="58">
        <v>0.33078584996343602</v>
      </c>
      <c r="P36" s="57" t="s">
        <v>63</v>
      </c>
      <c r="Q36" s="58">
        <v>0.32981547655236698</v>
      </c>
      <c r="R36" s="57" t="s">
        <v>63</v>
      </c>
      <c r="S36" s="6">
        <v>-0.29335396637319988</v>
      </c>
      <c r="T36" s="57" t="s">
        <v>63</v>
      </c>
      <c r="U36" s="58">
        <v>0.109419278536033</v>
      </c>
      <c r="V36" s="57" t="s">
        <v>63</v>
      </c>
      <c r="W36" s="58">
        <v>0.10877824857346501</v>
      </c>
      <c r="X36" s="58" t="s">
        <v>63</v>
      </c>
      <c r="Y36" s="6">
        <v>-0.58584736725064701</v>
      </c>
      <c r="Z36" s="57" t="s">
        <v>65</v>
      </c>
    </row>
    <row r="37" spans="1:26" x14ac:dyDescent="0.25">
      <c r="A37" s="57">
        <v>36</v>
      </c>
      <c r="B37" s="57" t="s">
        <v>63</v>
      </c>
      <c r="C37" t="s">
        <v>579</v>
      </c>
      <c r="D37" s="57" t="s">
        <v>63</v>
      </c>
      <c r="E37" t="s">
        <v>579</v>
      </c>
      <c r="F37" s="57" t="s">
        <v>63</v>
      </c>
      <c r="G37" s="1">
        <v>1831</v>
      </c>
      <c r="H37" s="57" t="s">
        <v>63</v>
      </c>
      <c r="I37" s="58">
        <v>0.21427735517846694</v>
      </c>
      <c r="J37" s="57" t="s">
        <v>63</v>
      </c>
      <c r="K37" s="58">
        <v>0.23592744294909304</v>
      </c>
      <c r="L37" s="57" t="s">
        <v>63</v>
      </c>
      <c r="M37" s="6">
        <v>10.10376843255052</v>
      </c>
      <c r="N37" s="57" t="s">
        <v>63</v>
      </c>
      <c r="O37" s="58">
        <v>0.351661707176119</v>
      </c>
      <c r="P37" s="57" t="s">
        <v>63</v>
      </c>
      <c r="Q37" s="58">
        <v>0.348516457795363</v>
      </c>
      <c r="R37" s="57" t="s">
        <v>63</v>
      </c>
      <c r="S37" s="6">
        <v>-0.89439632367501742</v>
      </c>
      <c r="T37" s="57" t="s">
        <v>63</v>
      </c>
      <c r="U37" s="58">
        <v>0.12366595629402199</v>
      </c>
      <c r="V37" s="57" t="s">
        <v>63</v>
      </c>
      <c r="W37" s="58">
        <v>0.12146372135422701</v>
      </c>
      <c r="X37" s="58" t="s">
        <v>63</v>
      </c>
      <c r="Y37" s="6">
        <v>-1.7807931995116433</v>
      </c>
      <c r="Z37" s="57" t="s">
        <v>65</v>
      </c>
    </row>
    <row r="38" spans="1:26" x14ac:dyDescent="0.25">
      <c r="A38" s="57">
        <v>37</v>
      </c>
      <c r="B38" s="57" t="s">
        <v>63</v>
      </c>
      <c r="C38" t="s">
        <v>565</v>
      </c>
      <c r="D38" s="57" t="s">
        <v>63</v>
      </c>
      <c r="E38" t="s">
        <v>566</v>
      </c>
      <c r="F38" s="57" t="s">
        <v>63</v>
      </c>
      <c r="G38" s="1">
        <v>3260</v>
      </c>
      <c r="H38" s="57" t="s">
        <v>63</v>
      </c>
      <c r="I38" s="58">
        <v>0.29869891881986438</v>
      </c>
      <c r="J38" s="57" t="s">
        <v>63</v>
      </c>
      <c r="K38" s="58">
        <v>0.31583287520615722</v>
      </c>
      <c r="L38" s="57" t="s">
        <v>63</v>
      </c>
      <c r="M38" s="6">
        <v>5.7361963190184051</v>
      </c>
      <c r="N38" s="57" t="s">
        <v>63</v>
      </c>
      <c r="O38" s="58">
        <v>0.33468764063540202</v>
      </c>
      <c r="P38" s="57" t="s">
        <v>63</v>
      </c>
      <c r="Q38" s="58">
        <v>0.33131524714961302</v>
      </c>
      <c r="R38" s="57" t="s">
        <v>63</v>
      </c>
      <c r="S38" s="6">
        <v>-1.0076241475145409</v>
      </c>
      <c r="T38" s="57" t="s">
        <v>63</v>
      </c>
      <c r="U38" s="58">
        <v>0.112015816794092</v>
      </c>
      <c r="V38" s="57" t="s">
        <v>63</v>
      </c>
      <c r="W38" s="58">
        <v>0.109769792993809</v>
      </c>
      <c r="X38" s="58" t="s">
        <v>63</v>
      </c>
      <c r="Y38" s="6">
        <v>-2.0050952308026782</v>
      </c>
      <c r="Z38" s="57" t="s">
        <v>65</v>
      </c>
    </row>
    <row r="39" spans="1:26" x14ac:dyDescent="0.25">
      <c r="A39" s="57">
        <v>38</v>
      </c>
      <c r="B39" s="57" t="s">
        <v>63</v>
      </c>
      <c r="C39" t="s">
        <v>574</v>
      </c>
      <c r="D39" s="57" t="s">
        <v>63</v>
      </c>
      <c r="E39" t="s">
        <v>575</v>
      </c>
      <c r="F39" s="57" t="s">
        <v>63</v>
      </c>
      <c r="G39" s="1">
        <v>5017</v>
      </c>
      <c r="H39" s="57" t="s">
        <v>63</v>
      </c>
      <c r="I39" s="58">
        <v>0.28169567658618755</v>
      </c>
      <c r="J39" s="57" t="s">
        <v>63</v>
      </c>
      <c r="K39" s="58">
        <v>0.30988208871420553</v>
      </c>
      <c r="L39" s="57" t="s">
        <v>63</v>
      </c>
      <c r="M39" s="6">
        <v>10.005979669124976</v>
      </c>
      <c r="N39" s="57" t="s">
        <v>63</v>
      </c>
      <c r="O39" s="58">
        <v>0.38313361423220998</v>
      </c>
      <c r="P39" s="57" t="s">
        <v>63</v>
      </c>
      <c r="Q39" s="58">
        <v>0.37906113975691003</v>
      </c>
      <c r="R39" s="57" t="s">
        <v>63</v>
      </c>
      <c r="S39" s="6">
        <v>-1.0629384434098998</v>
      </c>
      <c r="T39" s="57" t="s">
        <v>63</v>
      </c>
      <c r="U39" s="58">
        <v>0.14679136635463599</v>
      </c>
      <c r="V39" s="57" t="s">
        <v>63</v>
      </c>
      <c r="W39" s="58">
        <v>0.143687347673807</v>
      </c>
      <c r="X39" s="58" t="s">
        <v>63</v>
      </c>
      <c r="Y39" s="6">
        <v>-2.1145785054755395</v>
      </c>
      <c r="Z39" s="57" t="s">
        <v>65</v>
      </c>
    </row>
    <row r="40" spans="1:26" x14ac:dyDescent="0.25">
      <c r="A40" s="57">
        <v>39</v>
      </c>
      <c r="B40" s="57" t="s">
        <v>63</v>
      </c>
      <c r="C40" t="s">
        <v>580</v>
      </c>
      <c r="D40" s="57" t="s">
        <v>63</v>
      </c>
      <c r="E40" t="s">
        <v>584</v>
      </c>
      <c r="F40" s="57" t="s">
        <v>63</v>
      </c>
      <c r="G40" s="1">
        <v>4886</v>
      </c>
      <c r="H40" s="57" t="s">
        <v>63</v>
      </c>
      <c r="I40" s="58">
        <v>0.12536562836762971</v>
      </c>
      <c r="J40" s="57" t="s">
        <v>63</v>
      </c>
      <c r="K40" s="58">
        <v>0.13034330579360601</v>
      </c>
      <c r="L40" s="57" t="s">
        <v>63</v>
      </c>
      <c r="M40" s="6">
        <v>3.9705280392959397</v>
      </c>
      <c r="N40" s="57" t="s">
        <v>63</v>
      </c>
      <c r="O40" s="58">
        <v>0.29988723740837497</v>
      </c>
      <c r="P40" s="57" t="s">
        <v>63</v>
      </c>
      <c r="Q40" s="58">
        <v>0.29577102652605902</v>
      </c>
      <c r="R40" s="57" t="s">
        <v>63</v>
      </c>
      <c r="S40" s="6">
        <v>-1.3725862153682322</v>
      </c>
      <c r="T40" s="57" t="s">
        <v>63</v>
      </c>
      <c r="U40" s="58">
        <v>8.9932355160426997E-2</v>
      </c>
      <c r="V40" s="57" t="s">
        <v>63</v>
      </c>
      <c r="W40" s="58">
        <v>8.7480500132278802E-2</v>
      </c>
      <c r="X40" s="58" t="s">
        <v>63</v>
      </c>
      <c r="Y40" s="6">
        <v>-2.7263325015501105</v>
      </c>
      <c r="Z40" s="57" t="s">
        <v>65</v>
      </c>
    </row>
    <row r="41" spans="1:26" x14ac:dyDescent="0.25">
      <c r="A41" s="57">
        <v>40</v>
      </c>
      <c r="B41" s="57" t="s">
        <v>63</v>
      </c>
      <c r="C41" t="s">
        <v>569</v>
      </c>
      <c r="D41" s="57" t="s">
        <v>63</v>
      </c>
      <c r="E41" t="s">
        <v>570</v>
      </c>
      <c r="F41" s="57" t="s">
        <v>63</v>
      </c>
      <c r="G41" s="1">
        <v>2384</v>
      </c>
      <c r="H41" s="57" t="s">
        <v>63</v>
      </c>
      <c r="I41" s="58">
        <v>0.32448618483734859</v>
      </c>
      <c r="J41" s="57" t="s">
        <v>63</v>
      </c>
      <c r="K41" s="58">
        <v>0.33319722335647201</v>
      </c>
      <c r="L41" s="57" t="s">
        <v>63</v>
      </c>
      <c r="M41" s="6">
        <v>2.6845637583892579</v>
      </c>
      <c r="N41" s="57" t="s">
        <v>63</v>
      </c>
      <c r="O41" s="58">
        <v>0.36338933419213199</v>
      </c>
      <c r="P41" s="57" t="s">
        <v>63</v>
      </c>
      <c r="Q41" s="58">
        <v>0.35796233160524199</v>
      </c>
      <c r="R41" s="57" t="s">
        <v>63</v>
      </c>
      <c r="S41" s="6">
        <v>-1.4934402516119549</v>
      </c>
      <c r="T41" s="57" t="s">
        <v>63</v>
      </c>
      <c r="U41" s="58">
        <v>0.132051808204601</v>
      </c>
      <c r="V41" s="57" t="s">
        <v>63</v>
      </c>
      <c r="W41" s="58">
        <v>0.128137030848261</v>
      </c>
      <c r="X41" s="58" t="s">
        <v>63</v>
      </c>
      <c r="Y41" s="6">
        <v>-2.9645768653727478</v>
      </c>
      <c r="Z41" s="57" t="s">
        <v>65</v>
      </c>
    </row>
    <row r="42" spans="1:26" x14ac:dyDescent="0.25">
      <c r="A42" s="57">
        <v>41</v>
      </c>
      <c r="B42" s="57" t="s">
        <v>63</v>
      </c>
      <c r="C42" t="s">
        <v>587</v>
      </c>
      <c r="D42" s="57" t="s">
        <v>63</v>
      </c>
      <c r="E42" t="s">
        <v>589</v>
      </c>
      <c r="F42" s="57" t="s">
        <v>63</v>
      </c>
      <c r="G42" s="1">
        <v>1773</v>
      </c>
      <c r="H42" s="57" t="s">
        <v>63</v>
      </c>
      <c r="I42" s="58">
        <v>0.15567652998507331</v>
      </c>
      <c r="J42" s="57" t="s">
        <v>63</v>
      </c>
      <c r="K42" s="58">
        <v>0.16568618842742996</v>
      </c>
      <c r="L42" s="57" t="s">
        <v>63</v>
      </c>
      <c r="M42" s="6">
        <v>6.4297800338409372</v>
      </c>
      <c r="N42" s="57" t="s">
        <v>63</v>
      </c>
      <c r="O42" s="58">
        <v>0.28492857912381098</v>
      </c>
      <c r="P42" s="57" t="s">
        <v>63</v>
      </c>
      <c r="Q42" s="58">
        <v>0.28044813456644302</v>
      </c>
      <c r="R42" s="57" t="s">
        <v>63</v>
      </c>
      <c r="S42" s="6">
        <v>-1.5724798723756872</v>
      </c>
      <c r="T42" s="57" t="s">
        <v>63</v>
      </c>
      <c r="U42" s="58">
        <v>8.1184295201513795E-2</v>
      </c>
      <c r="V42" s="57" t="s">
        <v>63</v>
      </c>
      <c r="W42" s="58">
        <v>7.8651156181797494E-2</v>
      </c>
      <c r="X42" s="58" t="s">
        <v>63</v>
      </c>
      <c r="Y42" s="6">
        <v>-3.1202328152613812</v>
      </c>
      <c r="Z42" s="57" t="s">
        <v>65</v>
      </c>
    </row>
    <row r="43" spans="1:26" x14ac:dyDescent="0.25">
      <c r="A43" s="57">
        <v>42</v>
      </c>
      <c r="B43" s="57" t="s">
        <v>63</v>
      </c>
      <c r="C43" t="s">
        <v>574</v>
      </c>
      <c r="D43" s="57" t="s">
        <v>63</v>
      </c>
      <c r="E43" t="s">
        <v>574</v>
      </c>
      <c r="F43" s="57" t="s">
        <v>63</v>
      </c>
      <c r="G43" s="1">
        <v>5471</v>
      </c>
      <c r="H43" s="57" t="s">
        <v>63</v>
      </c>
      <c r="I43" s="58">
        <v>0.23730210366514856</v>
      </c>
      <c r="J43" s="57" t="s">
        <v>63</v>
      </c>
      <c r="K43" s="58">
        <v>0.26441119063109952</v>
      </c>
      <c r="L43" s="57" t="s">
        <v>63</v>
      </c>
      <c r="M43" s="6">
        <v>11.423871321513435</v>
      </c>
      <c r="N43" s="57" t="s">
        <v>63</v>
      </c>
      <c r="O43" s="58">
        <v>0.33656029903269802</v>
      </c>
      <c r="P43" s="57" t="s">
        <v>63</v>
      </c>
      <c r="Q43" s="58">
        <v>0.32898410368709002</v>
      </c>
      <c r="R43" s="57" t="s">
        <v>63</v>
      </c>
      <c r="S43" s="6">
        <v>-2.2510662628309364</v>
      </c>
      <c r="T43" s="57" t="s">
        <v>63</v>
      </c>
      <c r="U43" s="58">
        <v>0.113272834884979</v>
      </c>
      <c r="V43" s="57" t="s">
        <v>63</v>
      </c>
      <c r="W43" s="58">
        <v>0.108230540478798</v>
      </c>
      <c r="X43" s="58" t="s">
        <v>63</v>
      </c>
      <c r="Y43" s="6">
        <v>-4.4514595324652291</v>
      </c>
      <c r="Z43" s="57" t="s">
        <v>65</v>
      </c>
    </row>
    <row r="44" spans="1:26" x14ac:dyDescent="0.25">
      <c r="A44" s="57">
        <v>43</v>
      </c>
      <c r="B44" s="57" t="s">
        <v>63</v>
      </c>
      <c r="C44" t="s">
        <v>611</v>
      </c>
      <c r="D44" s="57" t="s">
        <v>63</v>
      </c>
      <c r="E44" t="s">
        <v>611</v>
      </c>
      <c r="F44" s="57" t="s">
        <v>63</v>
      </c>
      <c r="G44" s="1">
        <v>4410</v>
      </c>
      <c r="H44" s="57" t="s">
        <v>63</v>
      </c>
      <c r="I44" s="58">
        <v>0.2039023488071019</v>
      </c>
      <c r="J44" s="57" t="s">
        <v>63</v>
      </c>
      <c r="K44" s="58">
        <v>0.24297207323839468</v>
      </c>
      <c r="L44" s="57" t="s">
        <v>63</v>
      </c>
      <c r="M44" s="6">
        <v>19.160997732426299</v>
      </c>
      <c r="N44" s="57" t="s">
        <v>63</v>
      </c>
      <c r="O44" s="58">
        <v>0.34540690815659603</v>
      </c>
      <c r="P44" s="57" t="s">
        <v>63</v>
      </c>
      <c r="Q44" s="58">
        <v>0.33513171388421997</v>
      </c>
      <c r="R44" s="57" t="s">
        <v>63</v>
      </c>
      <c r="S44" s="6">
        <v>-2.9748085604928365</v>
      </c>
      <c r="T44" s="57" t="s">
        <v>63</v>
      </c>
      <c r="U44" s="58">
        <v>0.119305932202299</v>
      </c>
      <c r="V44" s="57" t="s">
        <v>63</v>
      </c>
      <c r="W44" s="58">
        <v>0.11231326565097501</v>
      </c>
      <c r="X44" s="58" t="s">
        <v>63</v>
      </c>
      <c r="Y44" s="6">
        <v>-5.8611222612694576</v>
      </c>
      <c r="Z44" s="57" t="s">
        <v>65</v>
      </c>
    </row>
    <row r="45" spans="1:26" x14ac:dyDescent="0.25">
      <c r="A45" s="57">
        <v>44</v>
      </c>
      <c r="B45" s="57" t="s">
        <v>63</v>
      </c>
      <c r="C45" t="s">
        <v>587</v>
      </c>
      <c r="D45" s="57" t="s">
        <v>63</v>
      </c>
      <c r="E45" t="s">
        <v>587</v>
      </c>
      <c r="F45" s="57" t="s">
        <v>63</v>
      </c>
      <c r="G45" s="1">
        <v>11195</v>
      </c>
      <c r="H45" s="57" t="s">
        <v>63</v>
      </c>
      <c r="I45" s="58">
        <v>0.10565108246352466</v>
      </c>
      <c r="J45" s="57" t="s">
        <v>63</v>
      </c>
      <c r="K45" s="58">
        <v>0.12787603102999187</v>
      </c>
      <c r="L45" s="57" t="s">
        <v>63</v>
      </c>
      <c r="M45" s="6">
        <v>21.036176864671717</v>
      </c>
      <c r="N45" s="57" t="s">
        <v>63</v>
      </c>
      <c r="O45" s="58">
        <v>0.25187967642055298</v>
      </c>
      <c r="P45" s="57" t="s">
        <v>63</v>
      </c>
      <c r="Q45" s="58">
        <v>0.24359050944161101</v>
      </c>
      <c r="R45" s="57" t="s">
        <v>63</v>
      </c>
      <c r="S45" s="6">
        <v>-3.2909233078026845</v>
      </c>
      <c r="T45" s="57" t="s">
        <v>63</v>
      </c>
      <c r="U45" s="58">
        <v>6.34433713937224E-2</v>
      </c>
      <c r="V45" s="57" t="s">
        <v>63</v>
      </c>
      <c r="W45" s="58">
        <v>5.9336336290023703E-2</v>
      </c>
      <c r="X45" s="58" t="s">
        <v>63</v>
      </c>
      <c r="Y45" s="6">
        <v>-6.4735448534266933</v>
      </c>
      <c r="Z45" s="57" t="s">
        <v>65</v>
      </c>
    </row>
    <row r="46" spans="1:26" x14ac:dyDescent="0.25">
      <c r="A46" s="57">
        <v>45</v>
      </c>
      <c r="B46" s="57" t="s">
        <v>63</v>
      </c>
      <c r="C46" t="s">
        <v>610</v>
      </c>
      <c r="D46" s="57" t="s">
        <v>63</v>
      </c>
      <c r="E46" t="s">
        <v>610</v>
      </c>
      <c r="F46" s="57" t="s">
        <v>63</v>
      </c>
      <c r="G46" s="1">
        <v>5291</v>
      </c>
      <c r="H46" s="57" t="s">
        <v>63</v>
      </c>
      <c r="I46" s="58">
        <v>0.31276231010226402</v>
      </c>
      <c r="J46" s="57" t="s">
        <v>63</v>
      </c>
      <c r="K46" s="58">
        <v>0.33865342554826505</v>
      </c>
      <c r="L46" s="57" t="s">
        <v>63</v>
      </c>
      <c r="M46" s="6">
        <v>8.2782082782082647</v>
      </c>
      <c r="N46" s="57" t="s">
        <v>63</v>
      </c>
      <c r="O46" s="58">
        <v>0.38242104737215399</v>
      </c>
      <c r="P46" s="57" t="s">
        <v>63</v>
      </c>
      <c r="Q46" s="58">
        <v>0.367945505318513</v>
      </c>
      <c r="R46" s="57" t="s">
        <v>63</v>
      </c>
      <c r="S46" s="6">
        <v>-3.7852367575245127</v>
      </c>
      <c r="T46" s="57" t="s">
        <v>63</v>
      </c>
      <c r="U46" s="58">
        <v>0.146245857473216</v>
      </c>
      <c r="V46" s="57" t="s">
        <v>63</v>
      </c>
      <c r="W46" s="58">
        <v>0.135383894884096</v>
      </c>
      <c r="X46" s="58" t="s">
        <v>63</v>
      </c>
      <c r="Y46" s="6">
        <v>-7.4271933419442711</v>
      </c>
      <c r="Z46" s="57" t="s">
        <v>65</v>
      </c>
    </row>
    <row r="47" spans="1:26" x14ac:dyDescent="0.25">
      <c r="A47" s="57">
        <v>46</v>
      </c>
      <c r="B47" s="57" t="s">
        <v>63</v>
      </c>
      <c r="C47" t="s">
        <v>587</v>
      </c>
      <c r="D47" s="57" t="s">
        <v>63</v>
      </c>
      <c r="E47" t="s">
        <v>599</v>
      </c>
      <c r="F47" s="57" t="s">
        <v>63</v>
      </c>
      <c r="G47" s="1">
        <v>6620</v>
      </c>
      <c r="H47" s="57" t="s">
        <v>63</v>
      </c>
      <c r="I47" s="58">
        <v>0.19864370161435516</v>
      </c>
      <c r="J47" s="57" t="s">
        <v>63</v>
      </c>
      <c r="K47" s="58">
        <v>0.21973834243533577</v>
      </c>
      <c r="L47" s="57" t="s">
        <v>63</v>
      </c>
      <c r="M47" s="6">
        <v>10.619335347432024</v>
      </c>
      <c r="N47" s="57" t="s">
        <v>63</v>
      </c>
      <c r="O47" s="58">
        <v>0.28271690037187203</v>
      </c>
      <c r="P47" s="57" t="s">
        <v>63</v>
      </c>
      <c r="Q47" s="58">
        <v>0.27182190845853599</v>
      </c>
      <c r="R47" s="57" t="s">
        <v>63</v>
      </c>
      <c r="S47" s="6">
        <v>-3.8536754962314901</v>
      </c>
      <c r="T47" s="57" t="s">
        <v>63</v>
      </c>
      <c r="U47" s="58">
        <v>7.9928845755879205E-2</v>
      </c>
      <c r="V47" s="57" t="s">
        <v>63</v>
      </c>
      <c r="W47" s="58">
        <v>7.3887149918040795E-2</v>
      </c>
      <c r="X47" s="58" t="s">
        <v>63</v>
      </c>
      <c r="Y47" s="6">
        <v>-7.5588428441605622</v>
      </c>
      <c r="Z47" s="57" t="s">
        <v>65</v>
      </c>
    </row>
    <row r="48" spans="1:26" x14ac:dyDescent="0.25">
      <c r="A48" s="57">
        <v>47</v>
      </c>
      <c r="B48" s="57" t="s">
        <v>63</v>
      </c>
      <c r="C48" t="s">
        <v>580</v>
      </c>
      <c r="D48" s="57" t="s">
        <v>63</v>
      </c>
      <c r="E48" t="s">
        <v>580</v>
      </c>
      <c r="F48" s="57" t="s">
        <v>63</v>
      </c>
      <c r="G48" s="1">
        <v>3755</v>
      </c>
      <c r="H48" s="57" t="s">
        <v>63</v>
      </c>
      <c r="I48" s="58">
        <v>0.28496622903544055</v>
      </c>
      <c r="J48" s="57" t="s">
        <v>63</v>
      </c>
      <c r="K48" s="58">
        <v>0.32640206420277756</v>
      </c>
      <c r="L48" s="57" t="s">
        <v>63</v>
      </c>
      <c r="M48" s="6">
        <v>14.540612516644469</v>
      </c>
      <c r="N48" s="57" t="s">
        <v>63</v>
      </c>
      <c r="O48" s="58">
        <v>0.331570744485225</v>
      </c>
      <c r="P48" s="57" t="s">
        <v>63</v>
      </c>
      <c r="Q48" s="58">
        <v>0.31778174955595001</v>
      </c>
      <c r="R48" s="57" t="s">
        <v>63</v>
      </c>
      <c r="S48" s="6">
        <v>-4.1586886535128098</v>
      </c>
      <c r="T48" s="57" t="s">
        <v>63</v>
      </c>
      <c r="U48" s="58">
        <v>0.10993915859848601</v>
      </c>
      <c r="V48" s="57" t="s">
        <v>63</v>
      </c>
      <c r="W48" s="58">
        <v>0.10098524035084</v>
      </c>
      <c r="X48" s="58" t="s">
        <v>63</v>
      </c>
      <c r="Y48" s="6">
        <v>-8.1444303938572382</v>
      </c>
      <c r="Z48" s="57" t="s">
        <v>65</v>
      </c>
    </row>
    <row r="49" spans="1:26" x14ac:dyDescent="0.25">
      <c r="A49" s="57">
        <v>48</v>
      </c>
      <c r="B49" s="57" t="s">
        <v>63</v>
      </c>
      <c r="C49" t="s">
        <v>587</v>
      </c>
      <c r="D49" s="57" t="s">
        <v>63</v>
      </c>
      <c r="E49" t="s">
        <v>598</v>
      </c>
      <c r="F49" s="57" t="s">
        <v>63</v>
      </c>
      <c r="G49" s="1">
        <v>14943</v>
      </c>
      <c r="H49" s="57" t="s">
        <v>63</v>
      </c>
      <c r="I49" s="58">
        <v>0.18020984081041969</v>
      </c>
      <c r="J49" s="57" t="s">
        <v>63</v>
      </c>
      <c r="K49" s="58">
        <v>0.19416304872165943</v>
      </c>
      <c r="L49" s="57" t="s">
        <v>63</v>
      </c>
      <c r="M49" s="6">
        <v>7.7427558053938306</v>
      </c>
      <c r="N49" s="57" t="s">
        <v>63</v>
      </c>
      <c r="O49" s="58">
        <v>0.29117831906061997</v>
      </c>
      <c r="P49" s="57" t="s">
        <v>63</v>
      </c>
      <c r="Q49" s="58">
        <v>0.27831058569564099</v>
      </c>
      <c r="R49" s="57" t="s">
        <v>63</v>
      </c>
      <c r="S49" s="6">
        <v>-4.4191935053722435</v>
      </c>
      <c r="T49" s="57" t="s">
        <v>63</v>
      </c>
      <c r="U49" s="58">
        <v>8.4784813490968294E-2</v>
      </c>
      <c r="V49" s="57" t="s">
        <v>63</v>
      </c>
      <c r="W49" s="58">
        <v>7.7456782110250894E-2</v>
      </c>
      <c r="X49" s="58" t="s">
        <v>63</v>
      </c>
      <c r="Y49" s="6">
        <v>-8.6430942983651384</v>
      </c>
      <c r="Z49" s="57" t="s">
        <v>65</v>
      </c>
    </row>
    <row r="50" spans="1:26" x14ac:dyDescent="0.25">
      <c r="A50" s="57">
        <v>49</v>
      </c>
      <c r="B50" s="57" t="s">
        <v>63</v>
      </c>
      <c r="C50" t="s">
        <v>580</v>
      </c>
      <c r="D50" s="57" t="s">
        <v>63</v>
      </c>
      <c r="E50" t="s">
        <v>583</v>
      </c>
      <c r="F50" s="57" t="s">
        <v>63</v>
      </c>
      <c r="G50" s="1">
        <v>6555</v>
      </c>
      <c r="H50" s="57" t="s">
        <v>63</v>
      </c>
      <c r="I50" s="58">
        <v>0.20371694067190851</v>
      </c>
      <c r="J50" s="57" t="s">
        <v>63</v>
      </c>
      <c r="K50" s="58">
        <v>0.22624856263790907</v>
      </c>
      <c r="L50" s="57" t="s">
        <v>63</v>
      </c>
      <c r="M50" s="6">
        <v>11.060259344012202</v>
      </c>
      <c r="N50" s="57" t="s">
        <v>63</v>
      </c>
      <c r="O50" s="58">
        <v>0.34561233913297501</v>
      </c>
      <c r="P50" s="57" t="s">
        <v>63</v>
      </c>
      <c r="Q50" s="58">
        <v>0.33021971592111499</v>
      </c>
      <c r="R50" s="57" t="s">
        <v>63</v>
      </c>
      <c r="S50" s="6">
        <v>-4.4537250175948344</v>
      </c>
      <c r="T50" s="57" t="s">
        <v>63</v>
      </c>
      <c r="U50" s="58">
        <v>0.119447888960967</v>
      </c>
      <c r="V50" s="57" t="s">
        <v>63</v>
      </c>
      <c r="W50" s="58">
        <v>0.10904506078302199</v>
      </c>
      <c r="X50" s="58" t="s">
        <v>63</v>
      </c>
      <c r="Y50" s="6">
        <v>-8.709093369866439</v>
      </c>
      <c r="Z50" s="57" t="s">
        <v>65</v>
      </c>
    </row>
    <row r="51" spans="1:26" x14ac:dyDescent="0.25">
      <c r="A51" s="57">
        <v>50</v>
      </c>
      <c r="B51" s="57" t="s">
        <v>63</v>
      </c>
      <c r="C51" t="s">
        <v>574</v>
      </c>
      <c r="D51" s="57" t="s">
        <v>63</v>
      </c>
      <c r="E51" t="s">
        <v>576</v>
      </c>
      <c r="F51" s="57" t="s">
        <v>63</v>
      </c>
      <c r="G51" s="1">
        <v>4946</v>
      </c>
      <c r="H51" s="57" t="s">
        <v>63</v>
      </c>
      <c r="I51" s="58">
        <v>0.22131734383390012</v>
      </c>
      <c r="J51" s="57" t="s">
        <v>63</v>
      </c>
      <c r="K51" s="58">
        <v>0.25648827635582605</v>
      </c>
      <c r="L51" s="57" t="s">
        <v>63</v>
      </c>
      <c r="M51" s="6">
        <v>15.891629599676516</v>
      </c>
      <c r="N51" s="57" t="s">
        <v>63</v>
      </c>
      <c r="O51" s="58">
        <v>0.35738320665344803</v>
      </c>
      <c r="P51" s="57" t="s">
        <v>63</v>
      </c>
      <c r="Q51" s="58">
        <v>0.33821439773338002</v>
      </c>
      <c r="R51" s="57" t="s">
        <v>63</v>
      </c>
      <c r="S51" s="6">
        <v>-5.3636568711679438</v>
      </c>
      <c r="T51" s="57" t="s">
        <v>63</v>
      </c>
      <c r="U51" s="58">
        <v>0.12772275639790101</v>
      </c>
      <c r="V51" s="57" t="s">
        <v>63</v>
      </c>
      <c r="W51" s="58">
        <v>0.114388978834153</v>
      </c>
      <c r="X51" s="58" t="s">
        <v>63</v>
      </c>
      <c r="Y51" s="6">
        <v>-10.439625592019508</v>
      </c>
      <c r="Z51" s="57" t="s">
        <v>66</v>
      </c>
    </row>
    <row r="53" spans="1:26" x14ac:dyDescent="0.25">
      <c r="C53" t="s">
        <v>631</v>
      </c>
      <c r="G53" s="59">
        <f>SUM(G2:G52)</f>
        <v>277866</v>
      </c>
      <c r="H53" s="59"/>
      <c r="I53" s="60">
        <f t="shared" ref="I53:K53" si="0">SUM(I2:I52)</f>
        <v>12.714045203610247</v>
      </c>
      <c r="J53" s="60"/>
      <c r="K53" s="60">
        <f t="shared" si="0"/>
        <v>13.742547918708791</v>
      </c>
      <c r="L53" s="60"/>
      <c r="M53" s="61">
        <f>+((K53/I53)-1)*100</f>
        <v>8.0895002230013446</v>
      </c>
      <c r="N53" s="61"/>
      <c r="O53" s="60">
        <f t="shared" ref="O53" si="1">SUM(O2:O52)</f>
        <v>16.831796398464771</v>
      </c>
      <c r="P53" s="60"/>
      <c r="Q53" s="60">
        <f t="shared" ref="Q53" si="2">SUM(Q2:Q52)</f>
        <v>17.023486984482886</v>
      </c>
      <c r="R53" s="60"/>
      <c r="S53" s="61">
        <f>+((Q53/O53)-1)*100</f>
        <v>1.1388599379422049</v>
      </c>
      <c r="T53" s="61"/>
      <c r="U53" s="60">
        <f t="shared" ref="U53" si="3">SUM(U2:U52)</f>
        <v>5.7853879263061705</v>
      </c>
      <c r="V53" s="60"/>
      <c r="W53" s="60">
        <f t="shared" ref="W53" si="4">SUM(W2:W52)</f>
        <v>5.9289351879008949</v>
      </c>
      <c r="X53" s="60"/>
      <c r="Y53" s="61">
        <f>+((W53/U53)-1)*100</f>
        <v>2.4812037398912246</v>
      </c>
    </row>
    <row r="58" spans="1:26" x14ac:dyDescent="0.25">
      <c r="A58" s="57" t="s">
        <v>630</v>
      </c>
      <c r="B58" s="57" t="s">
        <v>63</v>
      </c>
      <c r="C58" t="s">
        <v>561</v>
      </c>
      <c r="D58" s="57" t="s">
        <v>63</v>
      </c>
      <c r="E58" t="s">
        <v>543</v>
      </c>
      <c r="F58" s="57" t="s">
        <v>63</v>
      </c>
      <c r="G58" t="s">
        <v>644</v>
      </c>
      <c r="H58" s="57" t="s">
        <v>63</v>
      </c>
      <c r="I58" t="s">
        <v>647</v>
      </c>
      <c r="J58" s="57" t="s">
        <v>63</v>
      </c>
      <c r="K58" t="s">
        <v>648</v>
      </c>
      <c r="L58" s="57" t="s">
        <v>63</v>
      </c>
      <c r="M58" t="s">
        <v>643</v>
      </c>
      <c r="N58" s="57" t="s">
        <v>63</v>
      </c>
      <c r="O58" t="s">
        <v>649</v>
      </c>
      <c r="P58" s="57" t="s">
        <v>63</v>
      </c>
      <c r="Q58" t="s">
        <v>650</v>
      </c>
      <c r="R58" s="57" t="s">
        <v>63</v>
      </c>
      <c r="S58" t="s">
        <v>643</v>
      </c>
      <c r="T58" s="57" t="s">
        <v>63</v>
      </c>
      <c r="U58" t="s">
        <v>651</v>
      </c>
      <c r="V58" s="57" t="s">
        <v>63</v>
      </c>
      <c r="W58" t="s">
        <v>652</v>
      </c>
      <c r="X58" s="57" t="s">
        <v>63</v>
      </c>
      <c r="Y58" t="s">
        <v>643</v>
      </c>
      <c r="Z58" t="s">
        <v>645</v>
      </c>
    </row>
    <row r="59" spans="1:26" x14ac:dyDescent="0.25">
      <c r="A59" s="57">
        <v>2</v>
      </c>
      <c r="B59" s="57" t="s">
        <v>63</v>
      </c>
      <c r="C59" t="s">
        <v>613</v>
      </c>
      <c r="D59" s="57" t="s">
        <v>63</v>
      </c>
      <c r="E59" t="s">
        <v>613</v>
      </c>
      <c r="F59" s="57" t="s">
        <v>63</v>
      </c>
      <c r="G59">
        <v>12372</v>
      </c>
      <c r="H59" s="57" t="s">
        <v>63</v>
      </c>
      <c r="I59">
        <v>0.17603619754983565</v>
      </c>
      <c r="J59" s="57" t="s">
        <v>63</v>
      </c>
      <c r="K59">
        <v>0.21695764146782204</v>
      </c>
      <c r="L59" s="57" t="s">
        <v>63</v>
      </c>
      <c r="M59" s="6">
        <v>23.246039443905598</v>
      </c>
      <c r="N59" s="57" t="s">
        <v>63</v>
      </c>
      <c r="O59">
        <v>0.35867985961451898</v>
      </c>
      <c r="P59" s="57" t="s">
        <v>63</v>
      </c>
      <c r="Q59">
        <v>0.38076667648943802</v>
      </c>
      <c r="R59" s="57" t="s">
        <v>63</v>
      </c>
      <c r="S59">
        <v>6.157807940110227</v>
      </c>
      <c r="T59" s="57" t="s">
        <v>63</v>
      </c>
      <c r="U59">
        <v>0.128651241693091</v>
      </c>
      <c r="V59" s="57" t="s">
        <v>63</v>
      </c>
      <c r="W59">
        <v>0.14498326192481201</v>
      </c>
      <c r="X59" s="57" t="s">
        <v>63</v>
      </c>
      <c r="Y59">
        <v>12.694801866493055</v>
      </c>
      <c r="Z59" t="s">
        <v>65</v>
      </c>
    </row>
    <row r="60" spans="1:26" x14ac:dyDescent="0.25">
      <c r="A60" s="57">
        <v>44</v>
      </c>
      <c r="B60" s="57" t="s">
        <v>63</v>
      </c>
      <c r="C60" t="s">
        <v>587</v>
      </c>
      <c r="D60" s="57" t="s">
        <v>63</v>
      </c>
      <c r="E60" t="s">
        <v>587</v>
      </c>
      <c r="F60" s="57" t="s">
        <v>63</v>
      </c>
      <c r="G60">
        <v>11195</v>
      </c>
      <c r="H60" s="57" t="s">
        <v>63</v>
      </c>
      <c r="I60">
        <v>0.10565108246352466</v>
      </c>
      <c r="J60" s="57" t="s">
        <v>63</v>
      </c>
      <c r="K60">
        <v>0.12787603102999187</v>
      </c>
      <c r="L60" s="57" t="s">
        <v>63</v>
      </c>
      <c r="M60" s="6">
        <v>21.036176864671717</v>
      </c>
      <c r="N60" s="57" t="s">
        <v>63</v>
      </c>
      <c r="O60">
        <v>0.25187967642055298</v>
      </c>
      <c r="P60" s="57" t="s">
        <v>63</v>
      </c>
      <c r="Q60">
        <v>0.24359050944161101</v>
      </c>
      <c r="R60" s="57" t="s">
        <v>63</v>
      </c>
      <c r="S60">
        <v>-3.2909233078026845</v>
      </c>
      <c r="T60" s="57" t="s">
        <v>63</v>
      </c>
      <c r="U60">
        <v>6.34433713937224E-2</v>
      </c>
      <c r="V60" s="57" t="s">
        <v>63</v>
      </c>
      <c r="W60">
        <v>5.9336336290023703E-2</v>
      </c>
      <c r="X60" s="57" t="s">
        <v>63</v>
      </c>
      <c r="Y60">
        <v>-6.4735448534266933</v>
      </c>
      <c r="Z60" t="s">
        <v>65</v>
      </c>
    </row>
    <row r="61" spans="1:26" x14ac:dyDescent="0.25">
      <c r="A61" s="57">
        <v>13</v>
      </c>
      <c r="B61" s="57" t="s">
        <v>63</v>
      </c>
      <c r="C61" t="s">
        <v>617</v>
      </c>
      <c r="D61" s="57" t="s">
        <v>63</v>
      </c>
      <c r="E61" t="s">
        <v>618</v>
      </c>
      <c r="F61" s="57" t="s">
        <v>63</v>
      </c>
      <c r="G61">
        <v>2917</v>
      </c>
      <c r="H61" s="57" t="s">
        <v>63</v>
      </c>
      <c r="I61">
        <v>0.255451440581487</v>
      </c>
      <c r="J61" s="57" t="s">
        <v>63</v>
      </c>
      <c r="K61">
        <v>0.30729485944478502</v>
      </c>
      <c r="L61" s="57" t="s">
        <v>63</v>
      </c>
      <c r="M61" s="6">
        <v>20.294823448748712</v>
      </c>
      <c r="N61" s="57" t="s">
        <v>63</v>
      </c>
      <c r="O61">
        <v>0.33698006548271597</v>
      </c>
      <c r="P61" s="57" t="s">
        <v>63</v>
      </c>
      <c r="Q61">
        <v>0.34944692253096399</v>
      </c>
      <c r="R61" s="57" t="s">
        <v>63</v>
      </c>
      <c r="S61">
        <v>3.6995829502227462</v>
      </c>
      <c r="T61" s="57" t="s">
        <v>63</v>
      </c>
      <c r="U61">
        <v>0.11355556453273601</v>
      </c>
      <c r="V61" s="57" t="s">
        <v>63</v>
      </c>
      <c r="W61">
        <v>0.122113151666361</v>
      </c>
      <c r="X61" s="57" t="s">
        <v>63</v>
      </c>
      <c r="Y61">
        <v>7.5360350405003773</v>
      </c>
      <c r="Z61" t="s">
        <v>65</v>
      </c>
    </row>
    <row r="62" spans="1:26" x14ac:dyDescent="0.25">
      <c r="A62" s="57">
        <v>43</v>
      </c>
      <c r="B62" s="57" t="s">
        <v>63</v>
      </c>
      <c r="C62" t="s">
        <v>611</v>
      </c>
      <c r="D62" s="57" t="s">
        <v>63</v>
      </c>
      <c r="E62" s="2" t="s">
        <v>611</v>
      </c>
      <c r="F62" s="2" t="s">
        <v>63</v>
      </c>
      <c r="G62" s="2">
        <v>4410</v>
      </c>
      <c r="H62" s="2" t="s">
        <v>63</v>
      </c>
      <c r="I62" s="2">
        <v>0.2039023488071019</v>
      </c>
      <c r="J62" s="2" t="s">
        <v>63</v>
      </c>
      <c r="K62" s="2">
        <v>0.24297207323839468</v>
      </c>
      <c r="L62" s="2" t="s">
        <v>63</v>
      </c>
      <c r="M62" s="63">
        <v>19.160997732426299</v>
      </c>
      <c r="N62" s="57" t="s">
        <v>63</v>
      </c>
      <c r="O62">
        <v>0.34540690815659603</v>
      </c>
      <c r="P62" s="57" t="s">
        <v>63</v>
      </c>
      <c r="Q62">
        <v>0.33513171388421997</v>
      </c>
      <c r="R62" s="57" t="s">
        <v>63</v>
      </c>
      <c r="S62">
        <v>-2.9748085604928365</v>
      </c>
      <c r="T62" s="57" t="s">
        <v>63</v>
      </c>
      <c r="U62">
        <v>0.119305932202299</v>
      </c>
      <c r="V62" s="57" t="s">
        <v>63</v>
      </c>
      <c r="W62">
        <v>0.11231326565097501</v>
      </c>
      <c r="X62" s="57" t="s">
        <v>63</v>
      </c>
      <c r="Y62">
        <v>-5.8611222612694576</v>
      </c>
      <c r="Z62" t="s">
        <v>65</v>
      </c>
    </row>
    <row r="63" spans="1:26" x14ac:dyDescent="0.25">
      <c r="A63" s="57">
        <v>5</v>
      </c>
      <c r="B63" s="57" t="s">
        <v>63</v>
      </c>
      <c r="C63" t="s">
        <v>569</v>
      </c>
      <c r="D63" s="57" t="s">
        <v>63</v>
      </c>
      <c r="E63" t="s">
        <v>573</v>
      </c>
      <c r="F63" s="57" t="s">
        <v>63</v>
      </c>
      <c r="G63">
        <v>5305</v>
      </c>
      <c r="H63" s="57" t="s">
        <v>63</v>
      </c>
      <c r="I63">
        <v>0.25791239243521807</v>
      </c>
      <c r="J63" s="57" t="s">
        <v>63</v>
      </c>
      <c r="K63">
        <v>0.30623754193203362</v>
      </c>
      <c r="L63" s="57" t="s">
        <v>63</v>
      </c>
      <c r="M63" s="6">
        <v>18.737040527803938</v>
      </c>
      <c r="N63" s="57" t="s">
        <v>63</v>
      </c>
      <c r="O63">
        <v>0.36279297401233601</v>
      </c>
      <c r="P63" s="57" t="s">
        <v>63</v>
      </c>
      <c r="Q63">
        <v>0.38255002803412502</v>
      </c>
      <c r="R63" s="57" t="s">
        <v>63</v>
      </c>
      <c r="S63">
        <v>5.4458204642952035</v>
      </c>
      <c r="T63" s="57" t="s">
        <v>63</v>
      </c>
      <c r="U63">
        <v>0.131618741992716</v>
      </c>
      <c r="V63" s="57" t="s">
        <v>63</v>
      </c>
      <c r="W63">
        <v>0.14634452394891001</v>
      </c>
      <c r="X63" s="57" t="s">
        <v>63</v>
      </c>
      <c r="Y63">
        <v>11.188210533883503</v>
      </c>
      <c r="Z63" t="s">
        <v>65</v>
      </c>
    </row>
    <row r="64" spans="1:26" x14ac:dyDescent="0.25">
      <c r="A64" s="57">
        <v>6</v>
      </c>
      <c r="B64" s="57" t="s">
        <v>63</v>
      </c>
      <c r="C64" t="s">
        <v>617</v>
      </c>
      <c r="D64" s="57" t="s">
        <v>63</v>
      </c>
      <c r="E64" t="s">
        <v>617</v>
      </c>
      <c r="F64" s="57" t="s">
        <v>63</v>
      </c>
      <c r="G64">
        <v>2428</v>
      </c>
      <c r="H64" s="57" t="s">
        <v>63</v>
      </c>
      <c r="I64">
        <v>0.24209791604347392</v>
      </c>
      <c r="J64" s="57" t="s">
        <v>63</v>
      </c>
      <c r="K64">
        <v>0.28317878153355269</v>
      </c>
      <c r="L64" s="57" t="s">
        <v>63</v>
      </c>
      <c r="M64" s="6">
        <v>16.968698517298186</v>
      </c>
      <c r="N64" s="57" t="s">
        <v>63</v>
      </c>
      <c r="O64">
        <v>0.34065649211627003</v>
      </c>
      <c r="P64" s="57" t="s">
        <v>63</v>
      </c>
      <c r="Q64">
        <v>0.35814864367148802</v>
      </c>
      <c r="R64" s="57" t="s">
        <v>63</v>
      </c>
      <c r="S64">
        <v>5.134835812624905</v>
      </c>
      <c r="T64" s="57" t="s">
        <v>63</v>
      </c>
      <c r="U64">
        <v>0.116046845620962</v>
      </c>
      <c r="V64" s="57" t="s">
        <v>63</v>
      </c>
      <c r="W64">
        <v>0.128270450963727</v>
      </c>
      <c r="X64" s="57" t="s">
        <v>63</v>
      </c>
      <c r="Y64">
        <v>10.533337013476739</v>
      </c>
      <c r="Z64" t="s">
        <v>65</v>
      </c>
    </row>
    <row r="65" spans="1:26" x14ac:dyDescent="0.25">
      <c r="A65" s="57">
        <v>50</v>
      </c>
      <c r="B65" s="57" t="s">
        <v>63</v>
      </c>
      <c r="C65" t="s">
        <v>574</v>
      </c>
      <c r="D65" s="57" t="s">
        <v>63</v>
      </c>
      <c r="E65" s="2" t="s">
        <v>576</v>
      </c>
      <c r="F65" s="2" t="s">
        <v>63</v>
      </c>
      <c r="G65" s="2">
        <v>4946</v>
      </c>
      <c r="H65" s="2" t="s">
        <v>63</v>
      </c>
      <c r="I65" s="2">
        <v>0.22131734383390012</v>
      </c>
      <c r="J65" s="2" t="s">
        <v>63</v>
      </c>
      <c r="K65" s="2">
        <v>0.25648827635582605</v>
      </c>
      <c r="L65" s="2" t="s">
        <v>63</v>
      </c>
      <c r="M65" s="63">
        <v>15.891629599676516</v>
      </c>
      <c r="N65" s="57" t="s">
        <v>63</v>
      </c>
      <c r="O65">
        <v>0.35738320665344803</v>
      </c>
      <c r="P65" s="57" t="s">
        <v>63</v>
      </c>
      <c r="Q65">
        <v>0.33821439773338002</v>
      </c>
      <c r="R65" s="57" t="s">
        <v>63</v>
      </c>
      <c r="S65">
        <v>-5.3636568711679438</v>
      </c>
      <c r="T65" s="57" t="s">
        <v>63</v>
      </c>
      <c r="U65">
        <v>0.12772275639790101</v>
      </c>
      <c r="V65" s="57" t="s">
        <v>63</v>
      </c>
      <c r="W65">
        <v>0.114388978834153</v>
      </c>
      <c r="X65" s="57" t="s">
        <v>63</v>
      </c>
      <c r="Y65">
        <v>-10.439625592019508</v>
      </c>
      <c r="Z65" t="s">
        <v>66</v>
      </c>
    </row>
    <row r="66" spans="1:26" x14ac:dyDescent="0.25">
      <c r="A66" s="57">
        <v>16</v>
      </c>
      <c r="B66" s="57" t="s">
        <v>63</v>
      </c>
      <c r="C66" t="s">
        <v>621</v>
      </c>
      <c r="D66" s="57" t="s">
        <v>63</v>
      </c>
      <c r="E66" t="s">
        <v>609</v>
      </c>
      <c r="F66" s="57" t="s">
        <v>63</v>
      </c>
      <c r="G66">
        <v>3938</v>
      </c>
      <c r="H66" s="57" t="s">
        <v>63</v>
      </c>
      <c r="I66">
        <v>0.33025830258302585</v>
      </c>
      <c r="J66" s="57" t="s">
        <v>63</v>
      </c>
      <c r="K66">
        <v>0.38057698758805769</v>
      </c>
      <c r="L66" s="57" t="s">
        <v>63</v>
      </c>
      <c r="M66" s="6">
        <v>15.236160487557115</v>
      </c>
      <c r="N66" s="57" t="s">
        <v>63</v>
      </c>
      <c r="O66">
        <v>0.41906651659518901</v>
      </c>
      <c r="P66" s="57" t="s">
        <v>63</v>
      </c>
      <c r="Q66">
        <v>0.43290804034462699</v>
      </c>
      <c r="R66" s="57" t="s">
        <v>63</v>
      </c>
      <c r="S66">
        <v>3.302941943894</v>
      </c>
      <c r="T66" s="57" t="s">
        <v>63</v>
      </c>
      <c r="U66">
        <v>0.17561674533122601</v>
      </c>
      <c r="V66" s="57" t="s">
        <v>63</v>
      </c>
      <c r="W66">
        <v>0.187409371395025</v>
      </c>
      <c r="X66" s="57" t="s">
        <v>63</v>
      </c>
      <c r="Y66">
        <v>6.7149781426351085</v>
      </c>
      <c r="Z66" t="s">
        <v>65</v>
      </c>
    </row>
    <row r="67" spans="1:26" x14ac:dyDescent="0.25">
      <c r="A67" s="57">
        <v>47</v>
      </c>
      <c r="B67" s="57" t="s">
        <v>63</v>
      </c>
      <c r="C67" t="s">
        <v>580</v>
      </c>
      <c r="D67" s="57" t="s">
        <v>63</v>
      </c>
      <c r="E67" t="s">
        <v>580</v>
      </c>
      <c r="F67" s="57" t="s">
        <v>63</v>
      </c>
      <c r="G67">
        <v>3755</v>
      </c>
      <c r="H67" s="57" t="s">
        <v>63</v>
      </c>
      <c r="I67">
        <v>0.28496622903544055</v>
      </c>
      <c r="J67" s="57" t="s">
        <v>63</v>
      </c>
      <c r="K67">
        <v>0.32640206420277756</v>
      </c>
      <c r="L67" s="57" t="s">
        <v>63</v>
      </c>
      <c r="M67" s="6">
        <v>14.540612516644469</v>
      </c>
      <c r="N67" s="57" t="s">
        <v>63</v>
      </c>
      <c r="O67">
        <v>0.331570744485225</v>
      </c>
      <c r="P67" s="57" t="s">
        <v>63</v>
      </c>
      <c r="Q67">
        <v>0.31778174955595001</v>
      </c>
      <c r="R67" s="57" t="s">
        <v>63</v>
      </c>
      <c r="S67">
        <v>-4.1586886535128098</v>
      </c>
      <c r="T67" s="57" t="s">
        <v>63</v>
      </c>
      <c r="U67">
        <v>0.10993915859848601</v>
      </c>
      <c r="V67" s="57" t="s">
        <v>63</v>
      </c>
      <c r="W67">
        <v>0.10098524035084</v>
      </c>
      <c r="X67" s="57" t="s">
        <v>63</v>
      </c>
      <c r="Y67">
        <v>-8.1444303938572382</v>
      </c>
      <c r="Z67" t="s">
        <v>65</v>
      </c>
    </row>
    <row r="68" spans="1:26" x14ac:dyDescent="0.25">
      <c r="A68" s="57">
        <v>27</v>
      </c>
      <c r="B68" s="57" t="s">
        <v>63</v>
      </c>
      <c r="C68" t="s">
        <v>611</v>
      </c>
      <c r="D68" s="57" t="s">
        <v>63</v>
      </c>
      <c r="E68" s="2" t="s">
        <v>612</v>
      </c>
      <c r="F68" s="2" t="s">
        <v>63</v>
      </c>
      <c r="G68" s="2">
        <v>4452</v>
      </c>
      <c r="H68" s="2" t="s">
        <v>63</v>
      </c>
      <c r="I68" s="2">
        <v>0.28809939817511165</v>
      </c>
      <c r="J68" s="2" t="s">
        <v>63</v>
      </c>
      <c r="K68" s="2">
        <v>0.32977415388597681</v>
      </c>
      <c r="L68" s="2" t="s">
        <v>63</v>
      </c>
      <c r="M68" s="63">
        <v>14.465408805031421</v>
      </c>
      <c r="N68" s="57" t="s">
        <v>63</v>
      </c>
      <c r="O68">
        <v>0.36899916578665198</v>
      </c>
      <c r="P68" s="57" t="s">
        <v>63</v>
      </c>
      <c r="Q68">
        <v>0.37204714139325401</v>
      </c>
      <c r="R68" s="57" t="s">
        <v>63</v>
      </c>
      <c r="S68">
        <v>0.82601151688357355</v>
      </c>
      <c r="T68" s="57" t="s">
        <v>63</v>
      </c>
      <c r="U68">
        <v>0.136160384351245</v>
      </c>
      <c r="V68" s="57" t="s">
        <v>63</v>
      </c>
      <c r="W68">
        <v>0.13841907541889201</v>
      </c>
      <c r="X68" s="57" t="s">
        <v>63</v>
      </c>
      <c r="Y68">
        <v>1.6588459840274794</v>
      </c>
      <c r="Z68" t="s">
        <v>65</v>
      </c>
    </row>
    <row r="69" spans="1:26" x14ac:dyDescent="0.25">
      <c r="A69" s="57">
        <v>17</v>
      </c>
      <c r="B69" s="57" t="s">
        <v>63</v>
      </c>
      <c r="C69" t="s">
        <v>565</v>
      </c>
      <c r="D69" s="57" t="s">
        <v>63</v>
      </c>
      <c r="E69" t="s">
        <v>568</v>
      </c>
      <c r="F69" s="57" t="s">
        <v>63</v>
      </c>
      <c r="G69">
        <v>4738</v>
      </c>
      <c r="H69" s="57" t="s">
        <v>63</v>
      </c>
      <c r="I69">
        <v>0.38240516545601294</v>
      </c>
      <c r="J69" s="57" t="s">
        <v>63</v>
      </c>
      <c r="K69">
        <v>0.43204196933010491</v>
      </c>
      <c r="L69" s="57" t="s">
        <v>63</v>
      </c>
      <c r="M69" s="6">
        <v>12.980160405234265</v>
      </c>
      <c r="N69" s="57" t="s">
        <v>63</v>
      </c>
      <c r="O69">
        <v>0.40307660704731302</v>
      </c>
      <c r="P69" s="57" t="s">
        <v>63</v>
      </c>
      <c r="Q69">
        <v>0.41518537172307801</v>
      </c>
      <c r="R69" s="57" t="s">
        <v>63</v>
      </c>
      <c r="S69">
        <v>3.0040851947390923</v>
      </c>
      <c r="T69" s="57" t="s">
        <v>63</v>
      </c>
      <c r="U69">
        <v>0.16247075114877399</v>
      </c>
      <c r="V69" s="57" t="s">
        <v>63</v>
      </c>
      <c r="W69">
        <v>0.17237889289283001</v>
      </c>
      <c r="X69" s="57" t="s">
        <v>63</v>
      </c>
      <c r="Y69">
        <v>6.0984156680504054</v>
      </c>
      <c r="Z69" t="s">
        <v>65</v>
      </c>
    </row>
    <row r="70" spans="1:26" x14ac:dyDescent="0.25">
      <c r="A70" s="57">
        <v>35</v>
      </c>
      <c r="B70" s="57" t="s">
        <v>63</v>
      </c>
      <c r="C70" t="s">
        <v>603</v>
      </c>
      <c r="D70" s="57" t="s">
        <v>63</v>
      </c>
      <c r="E70" t="s">
        <v>605</v>
      </c>
      <c r="F70" s="57" t="s">
        <v>63</v>
      </c>
      <c r="G70">
        <v>2675</v>
      </c>
      <c r="H70" s="57" t="s">
        <v>63</v>
      </c>
      <c r="I70">
        <v>0.20939334637964774</v>
      </c>
      <c r="J70" s="57" t="s">
        <v>63</v>
      </c>
      <c r="K70">
        <v>0.23499021526418787</v>
      </c>
      <c r="L70" s="57" t="s">
        <v>63</v>
      </c>
      <c r="M70" s="6">
        <v>12.224299065420574</v>
      </c>
      <c r="N70" s="57" t="s">
        <v>63</v>
      </c>
      <c r="O70">
        <v>0.33078584996343602</v>
      </c>
      <c r="P70" s="57" t="s">
        <v>63</v>
      </c>
      <c r="Q70">
        <v>0.32981547655236698</v>
      </c>
      <c r="R70" s="57" t="s">
        <v>63</v>
      </c>
      <c r="S70">
        <v>-0.29335396637319988</v>
      </c>
      <c r="T70" s="57" t="s">
        <v>63</v>
      </c>
      <c r="U70">
        <v>0.109419278536033</v>
      </c>
      <c r="V70" s="57" t="s">
        <v>63</v>
      </c>
      <c r="W70">
        <v>0.10877824857346501</v>
      </c>
      <c r="X70" s="57" t="s">
        <v>63</v>
      </c>
      <c r="Y70">
        <v>-0.58584736725064701</v>
      </c>
      <c r="Z70" t="s">
        <v>65</v>
      </c>
    </row>
    <row r="71" spans="1:26" x14ac:dyDescent="0.25">
      <c r="A71" s="57">
        <v>1</v>
      </c>
      <c r="B71" s="57" t="s">
        <v>63</v>
      </c>
      <c r="C71" t="s">
        <v>613</v>
      </c>
      <c r="D71" s="57" t="s">
        <v>63</v>
      </c>
      <c r="E71" t="s">
        <v>614</v>
      </c>
      <c r="F71" s="57" t="s">
        <v>63</v>
      </c>
      <c r="G71">
        <v>3040</v>
      </c>
      <c r="H71" s="57" t="s">
        <v>63</v>
      </c>
      <c r="I71">
        <v>0.41700960219478739</v>
      </c>
      <c r="J71" s="57" t="s">
        <v>63</v>
      </c>
      <c r="K71">
        <v>0.46529492455418381</v>
      </c>
      <c r="L71" s="57" t="s">
        <v>63</v>
      </c>
      <c r="M71" s="6">
        <v>11.578947368421044</v>
      </c>
      <c r="N71" s="57" t="s">
        <v>63</v>
      </c>
      <c r="O71">
        <v>0.41978880029808102</v>
      </c>
      <c r="P71" s="57" t="s">
        <v>63</v>
      </c>
      <c r="Q71">
        <v>0.44609193816291398</v>
      </c>
      <c r="R71" s="57" t="s">
        <v>63</v>
      </c>
      <c r="S71">
        <v>6.2658026717615556</v>
      </c>
      <c r="T71" s="57" t="s">
        <v>63</v>
      </c>
      <c r="U71">
        <v>0.176222636855702</v>
      </c>
      <c r="V71" s="57" t="s">
        <v>63</v>
      </c>
      <c r="W71">
        <v>0.19899801729394501</v>
      </c>
      <c r="X71" s="57" t="s">
        <v>63</v>
      </c>
      <c r="Y71">
        <v>12.924208174737718</v>
      </c>
      <c r="Z71" t="s">
        <v>646</v>
      </c>
    </row>
    <row r="72" spans="1:26" x14ac:dyDescent="0.25">
      <c r="A72" s="57">
        <v>42</v>
      </c>
      <c r="B72" s="57" t="s">
        <v>63</v>
      </c>
      <c r="C72" t="s">
        <v>574</v>
      </c>
      <c r="D72" s="57" t="s">
        <v>63</v>
      </c>
      <c r="E72" t="s">
        <v>574</v>
      </c>
      <c r="F72" s="57" t="s">
        <v>63</v>
      </c>
      <c r="G72">
        <v>5471</v>
      </c>
      <c r="H72" s="57" t="s">
        <v>63</v>
      </c>
      <c r="I72">
        <v>0.23730210366514856</v>
      </c>
      <c r="J72" s="57" t="s">
        <v>63</v>
      </c>
      <c r="K72">
        <v>0.26441119063109952</v>
      </c>
      <c r="L72" s="57" t="s">
        <v>63</v>
      </c>
      <c r="M72" s="6">
        <v>11.423871321513435</v>
      </c>
      <c r="N72" s="57" t="s">
        <v>63</v>
      </c>
      <c r="O72">
        <v>0.33656029903269802</v>
      </c>
      <c r="P72" s="57" t="s">
        <v>63</v>
      </c>
      <c r="Q72">
        <v>0.32898410368709002</v>
      </c>
      <c r="R72" s="57" t="s">
        <v>63</v>
      </c>
      <c r="S72">
        <v>-2.2510662628309364</v>
      </c>
      <c r="T72" s="57" t="s">
        <v>63</v>
      </c>
      <c r="U72">
        <v>0.113272834884979</v>
      </c>
      <c r="V72" s="57" t="s">
        <v>63</v>
      </c>
      <c r="W72">
        <v>0.108230540478798</v>
      </c>
      <c r="X72" s="57" t="s">
        <v>63</v>
      </c>
      <c r="Y72">
        <v>-4.4514595324652291</v>
      </c>
      <c r="Z72" t="s">
        <v>65</v>
      </c>
    </row>
    <row r="73" spans="1:26" x14ac:dyDescent="0.25">
      <c r="A73" s="57">
        <v>21</v>
      </c>
      <c r="B73" s="57" t="s">
        <v>63</v>
      </c>
      <c r="C73" t="s">
        <v>603</v>
      </c>
      <c r="D73" s="57" t="s">
        <v>63</v>
      </c>
      <c r="E73" t="s">
        <v>606</v>
      </c>
      <c r="F73" s="57" t="s">
        <v>63</v>
      </c>
      <c r="G73">
        <v>5816</v>
      </c>
      <c r="H73" s="57" t="s">
        <v>63</v>
      </c>
      <c r="I73">
        <v>0.2533763178530975</v>
      </c>
      <c r="J73" s="57" t="s">
        <v>63</v>
      </c>
      <c r="K73">
        <v>0.28221660712729807</v>
      </c>
      <c r="L73" s="57" t="s">
        <v>63</v>
      </c>
      <c r="M73" s="6">
        <v>11.382393397524071</v>
      </c>
      <c r="N73" s="57" t="s">
        <v>63</v>
      </c>
      <c r="O73">
        <v>0.34235639824509001</v>
      </c>
      <c r="P73" s="57" t="s">
        <v>63</v>
      </c>
      <c r="Q73">
        <v>0.349302239439368</v>
      </c>
      <c r="R73" s="57" t="s">
        <v>63</v>
      </c>
      <c r="S73">
        <v>2.0288334699985811</v>
      </c>
      <c r="T73" s="57" t="s">
        <v>63</v>
      </c>
      <c r="U73">
        <v>0.11720790341935</v>
      </c>
      <c r="V73" s="57" t="s">
        <v>63</v>
      </c>
      <c r="W73">
        <v>0.122012054477358</v>
      </c>
      <c r="X73" s="57" t="s">
        <v>63</v>
      </c>
      <c r="Y73">
        <v>4.0988285924879575</v>
      </c>
      <c r="Z73" t="s">
        <v>65</v>
      </c>
    </row>
    <row r="74" spans="1:26" x14ac:dyDescent="0.25">
      <c r="A74" s="57">
        <v>49</v>
      </c>
      <c r="B74" s="57" t="s">
        <v>63</v>
      </c>
      <c r="C74" t="s">
        <v>580</v>
      </c>
      <c r="D74" s="57" t="s">
        <v>63</v>
      </c>
      <c r="E74" t="s">
        <v>583</v>
      </c>
      <c r="F74" s="57" t="s">
        <v>63</v>
      </c>
      <c r="G74">
        <v>6555</v>
      </c>
      <c r="H74" s="57" t="s">
        <v>63</v>
      </c>
      <c r="I74">
        <v>0.20371694067190851</v>
      </c>
      <c r="J74" s="57" t="s">
        <v>63</v>
      </c>
      <c r="K74">
        <v>0.22624856263790907</v>
      </c>
      <c r="L74" s="57" t="s">
        <v>63</v>
      </c>
      <c r="M74" s="6">
        <v>11.060259344012202</v>
      </c>
      <c r="N74" s="57" t="s">
        <v>63</v>
      </c>
      <c r="O74">
        <v>0.34561233913297501</v>
      </c>
      <c r="P74" s="57" t="s">
        <v>63</v>
      </c>
      <c r="Q74">
        <v>0.33021971592111499</v>
      </c>
      <c r="R74" s="57" t="s">
        <v>63</v>
      </c>
      <c r="S74">
        <v>-4.4537250175948344</v>
      </c>
      <c r="T74" s="57" t="s">
        <v>63</v>
      </c>
      <c r="U74">
        <v>0.119447888960967</v>
      </c>
      <c r="V74" s="57" t="s">
        <v>63</v>
      </c>
      <c r="W74">
        <v>0.10904506078302199</v>
      </c>
      <c r="X74" s="57" t="s">
        <v>63</v>
      </c>
      <c r="Y74">
        <v>-8.709093369866439</v>
      </c>
      <c r="Z74" t="s">
        <v>65</v>
      </c>
    </row>
    <row r="75" spans="1:26" x14ac:dyDescent="0.25">
      <c r="A75" s="57">
        <v>46</v>
      </c>
      <c r="B75" s="57" t="s">
        <v>63</v>
      </c>
      <c r="C75" t="s">
        <v>587</v>
      </c>
      <c r="D75" s="57" t="s">
        <v>63</v>
      </c>
      <c r="E75" t="s">
        <v>599</v>
      </c>
      <c r="F75" s="57" t="s">
        <v>63</v>
      </c>
      <c r="G75">
        <v>6620</v>
      </c>
      <c r="H75" s="57" t="s">
        <v>63</v>
      </c>
      <c r="I75">
        <v>0.19864370161435516</v>
      </c>
      <c r="J75" s="57" t="s">
        <v>63</v>
      </c>
      <c r="K75">
        <v>0.21973834243533577</v>
      </c>
      <c r="L75" s="57" t="s">
        <v>63</v>
      </c>
      <c r="M75" s="6">
        <v>10.619335347432024</v>
      </c>
      <c r="N75" s="57" t="s">
        <v>63</v>
      </c>
      <c r="O75">
        <v>0.28271690037187203</v>
      </c>
      <c r="P75" s="57" t="s">
        <v>63</v>
      </c>
      <c r="Q75">
        <v>0.27182190845853599</v>
      </c>
      <c r="R75" s="57" t="s">
        <v>63</v>
      </c>
      <c r="S75">
        <v>-3.8536754962314901</v>
      </c>
      <c r="T75" s="57" t="s">
        <v>63</v>
      </c>
      <c r="U75">
        <v>7.9928845755879205E-2</v>
      </c>
      <c r="V75" s="57" t="s">
        <v>63</v>
      </c>
      <c r="W75">
        <v>7.3887149918040795E-2</v>
      </c>
      <c r="X75" s="57" t="s">
        <v>63</v>
      </c>
      <c r="Y75">
        <v>-7.5588428441605622</v>
      </c>
      <c r="Z75" t="s">
        <v>65</v>
      </c>
    </row>
    <row r="76" spans="1:26" x14ac:dyDescent="0.25">
      <c r="A76" s="57">
        <v>10</v>
      </c>
      <c r="B76" s="57" t="s">
        <v>63</v>
      </c>
      <c r="C76" t="s">
        <v>621</v>
      </c>
      <c r="D76" s="57" t="s">
        <v>63</v>
      </c>
      <c r="E76" t="s">
        <v>608</v>
      </c>
      <c r="F76" s="57" t="s">
        <v>63</v>
      </c>
      <c r="G76">
        <v>5846</v>
      </c>
      <c r="H76" s="57" t="s">
        <v>63</v>
      </c>
      <c r="I76">
        <v>0.34473404882651254</v>
      </c>
      <c r="J76" s="57" t="s">
        <v>63</v>
      </c>
      <c r="K76">
        <v>0.37987970279514094</v>
      </c>
      <c r="L76" s="57" t="s">
        <v>63</v>
      </c>
      <c r="M76" s="6">
        <v>10.195005131714009</v>
      </c>
      <c r="N76" s="57" t="s">
        <v>63</v>
      </c>
      <c r="O76">
        <v>0.38953519858168201</v>
      </c>
      <c r="P76" s="57" t="s">
        <v>63</v>
      </c>
      <c r="Q76">
        <v>0.406362372675662</v>
      </c>
      <c r="R76" s="57" t="s">
        <v>63</v>
      </c>
      <c r="S76">
        <v>4.3198083652641994</v>
      </c>
      <c r="T76" s="57" t="s">
        <v>63</v>
      </c>
      <c r="U76">
        <v>0.15173767093407001</v>
      </c>
      <c r="V76" s="57" t="s">
        <v>63</v>
      </c>
      <c r="W76">
        <v>0.16513037792659299</v>
      </c>
      <c r="X76" s="57" t="s">
        <v>63</v>
      </c>
      <c r="Y76">
        <v>8.8262241736543512</v>
      </c>
      <c r="Z76" t="s">
        <v>65</v>
      </c>
    </row>
    <row r="77" spans="1:26" x14ac:dyDescent="0.25">
      <c r="A77" s="57">
        <v>33</v>
      </c>
      <c r="B77" s="57" t="s">
        <v>63</v>
      </c>
      <c r="C77" t="s">
        <v>601</v>
      </c>
      <c r="D77" s="57" t="s">
        <v>63</v>
      </c>
      <c r="E77" t="s">
        <v>602</v>
      </c>
      <c r="F77" s="57" t="s">
        <v>63</v>
      </c>
      <c r="G77">
        <v>3457</v>
      </c>
      <c r="H77" s="57" t="s">
        <v>63</v>
      </c>
      <c r="I77">
        <v>0.24434549052869664</v>
      </c>
      <c r="J77" s="57" t="s">
        <v>63</v>
      </c>
      <c r="K77">
        <v>0.26922533220243144</v>
      </c>
      <c r="L77" s="57" t="s">
        <v>63</v>
      </c>
      <c r="M77" s="6">
        <v>10.182238935493192</v>
      </c>
      <c r="N77" s="57" t="s">
        <v>63</v>
      </c>
      <c r="O77">
        <v>0.315233007546319</v>
      </c>
      <c r="P77" s="57" t="s">
        <v>63</v>
      </c>
      <c r="Q77">
        <v>0.31511470933734598</v>
      </c>
      <c r="R77" s="57" t="s">
        <v>63</v>
      </c>
      <c r="S77">
        <v>-3.7527227841338551E-2</v>
      </c>
      <c r="T77" s="57" t="s">
        <v>63</v>
      </c>
      <c r="U77">
        <v>9.9371849046697602E-2</v>
      </c>
      <c r="V77" s="57" t="s">
        <v>63</v>
      </c>
      <c r="W77">
        <v>9.92972800407598E-2</v>
      </c>
      <c r="X77" s="57" t="s">
        <v>63</v>
      </c>
      <c r="Y77">
        <v>-7.5040372754620055E-2</v>
      </c>
      <c r="Z77" t="s">
        <v>65</v>
      </c>
    </row>
    <row r="78" spans="1:26" x14ac:dyDescent="0.25">
      <c r="A78" s="57">
        <v>36</v>
      </c>
      <c r="B78" s="57" t="s">
        <v>63</v>
      </c>
      <c r="C78" t="s">
        <v>579</v>
      </c>
      <c r="D78" s="57" t="s">
        <v>63</v>
      </c>
      <c r="E78" t="s">
        <v>579</v>
      </c>
      <c r="F78" s="57" t="s">
        <v>63</v>
      </c>
      <c r="G78">
        <v>1831</v>
      </c>
      <c r="H78" s="57" t="s">
        <v>63</v>
      </c>
      <c r="I78">
        <v>0.21427735517846694</v>
      </c>
      <c r="J78" s="57" t="s">
        <v>63</v>
      </c>
      <c r="K78">
        <v>0.23592744294909304</v>
      </c>
      <c r="L78" s="57" t="s">
        <v>63</v>
      </c>
      <c r="M78" s="6">
        <v>10.10376843255052</v>
      </c>
      <c r="N78" s="57" t="s">
        <v>63</v>
      </c>
      <c r="O78">
        <v>0.351661707176119</v>
      </c>
      <c r="P78" s="57" t="s">
        <v>63</v>
      </c>
      <c r="Q78">
        <v>0.348516457795363</v>
      </c>
      <c r="R78" s="57" t="s">
        <v>63</v>
      </c>
      <c r="S78">
        <v>-0.89439632367501742</v>
      </c>
      <c r="T78" s="57" t="s">
        <v>63</v>
      </c>
      <c r="U78">
        <v>0.12366595629402199</v>
      </c>
      <c r="V78" s="57" t="s">
        <v>63</v>
      </c>
      <c r="W78">
        <v>0.12146372135422701</v>
      </c>
      <c r="X78" s="57" t="s">
        <v>63</v>
      </c>
      <c r="Y78">
        <v>-1.7807931995116433</v>
      </c>
      <c r="Z78" t="s">
        <v>65</v>
      </c>
    </row>
    <row r="79" spans="1:26" x14ac:dyDescent="0.25">
      <c r="A79" s="57">
        <v>38</v>
      </c>
      <c r="B79" s="57" t="s">
        <v>63</v>
      </c>
      <c r="C79" t="s">
        <v>574</v>
      </c>
      <c r="D79" s="57" t="s">
        <v>63</v>
      </c>
      <c r="E79" t="s">
        <v>575</v>
      </c>
      <c r="F79" s="57" t="s">
        <v>63</v>
      </c>
      <c r="G79">
        <v>5017</v>
      </c>
      <c r="H79" s="57" t="s">
        <v>63</v>
      </c>
      <c r="I79">
        <v>0.28169567658618755</v>
      </c>
      <c r="J79" s="57" t="s">
        <v>63</v>
      </c>
      <c r="K79">
        <v>0.30988208871420553</v>
      </c>
      <c r="L79" s="57" t="s">
        <v>63</v>
      </c>
      <c r="M79" s="6">
        <v>10.005979669124976</v>
      </c>
      <c r="N79" s="57" t="s">
        <v>63</v>
      </c>
      <c r="O79">
        <v>0.38313361423220998</v>
      </c>
      <c r="P79" s="57" t="s">
        <v>63</v>
      </c>
      <c r="Q79">
        <v>0.37906113975691003</v>
      </c>
      <c r="R79" s="57" t="s">
        <v>63</v>
      </c>
      <c r="S79">
        <v>-1.0629384434098998</v>
      </c>
      <c r="T79" s="57" t="s">
        <v>63</v>
      </c>
      <c r="U79">
        <v>0.14679136635463599</v>
      </c>
      <c r="V79" s="57" t="s">
        <v>63</v>
      </c>
      <c r="W79">
        <v>0.143687347673807</v>
      </c>
      <c r="X79" s="57" t="s">
        <v>63</v>
      </c>
      <c r="Y79">
        <v>-2.1145785054755395</v>
      </c>
      <c r="Z79" t="s">
        <v>65</v>
      </c>
    </row>
    <row r="80" spans="1:26" x14ac:dyDescent="0.25">
      <c r="A80" s="57">
        <v>14</v>
      </c>
      <c r="B80" s="57" t="s">
        <v>63</v>
      </c>
      <c r="C80" t="s">
        <v>615</v>
      </c>
      <c r="D80" s="57" t="s">
        <v>63</v>
      </c>
      <c r="E80" t="s">
        <v>616</v>
      </c>
      <c r="F80" s="57" t="s">
        <v>63</v>
      </c>
      <c r="G80">
        <v>1608</v>
      </c>
      <c r="H80" s="57" t="s">
        <v>63</v>
      </c>
      <c r="I80">
        <v>0.23556987987108116</v>
      </c>
      <c r="J80" s="57" t="s">
        <v>63</v>
      </c>
      <c r="K80">
        <v>0.25520070319367127</v>
      </c>
      <c r="L80" s="57" t="s">
        <v>63</v>
      </c>
      <c r="M80" s="6">
        <v>8.3333333333333481</v>
      </c>
      <c r="N80" s="57" t="s">
        <v>63</v>
      </c>
      <c r="O80">
        <v>0.345468671171551</v>
      </c>
      <c r="P80" s="57" t="s">
        <v>63</v>
      </c>
      <c r="Q80">
        <v>0.35800624696718097</v>
      </c>
      <c r="R80" s="57" t="s">
        <v>63</v>
      </c>
      <c r="S80">
        <v>3.6291498598447713</v>
      </c>
      <c r="T80" s="57" t="s">
        <v>63</v>
      </c>
      <c r="U80">
        <v>0.119348602761037</v>
      </c>
      <c r="V80" s="57" t="s">
        <v>63</v>
      </c>
      <c r="W80">
        <v>0.128168472867526</v>
      </c>
      <c r="X80" s="57" t="s">
        <v>63</v>
      </c>
      <c r="Y80">
        <v>7.39000700674175</v>
      </c>
      <c r="Z80" t="s">
        <v>65</v>
      </c>
    </row>
    <row r="81" spans="1:26" x14ac:dyDescent="0.25">
      <c r="A81" s="57">
        <v>45</v>
      </c>
      <c r="B81" s="57" t="s">
        <v>63</v>
      </c>
      <c r="C81" t="s">
        <v>610</v>
      </c>
      <c r="D81" s="57" t="s">
        <v>63</v>
      </c>
      <c r="E81" t="s">
        <v>610</v>
      </c>
      <c r="F81" s="57" t="s">
        <v>63</v>
      </c>
      <c r="G81">
        <v>5291</v>
      </c>
      <c r="H81" s="57" t="s">
        <v>63</v>
      </c>
      <c r="I81">
        <v>0.31276231010226402</v>
      </c>
      <c r="J81" s="57" t="s">
        <v>63</v>
      </c>
      <c r="K81">
        <v>0.33865342554826505</v>
      </c>
      <c r="L81" s="57" t="s">
        <v>63</v>
      </c>
      <c r="M81" s="6">
        <v>8.2782082782082647</v>
      </c>
      <c r="N81" s="57" t="s">
        <v>63</v>
      </c>
      <c r="O81">
        <v>0.38242104737215399</v>
      </c>
      <c r="P81" s="57" t="s">
        <v>63</v>
      </c>
      <c r="Q81">
        <v>0.367945505318513</v>
      </c>
      <c r="R81" s="57" t="s">
        <v>63</v>
      </c>
      <c r="S81">
        <v>-3.7852367575245127</v>
      </c>
      <c r="T81" s="57" t="s">
        <v>63</v>
      </c>
      <c r="U81">
        <v>0.146245857473216</v>
      </c>
      <c r="V81" s="57" t="s">
        <v>63</v>
      </c>
      <c r="W81">
        <v>0.135383894884096</v>
      </c>
      <c r="X81" s="57" t="s">
        <v>63</v>
      </c>
      <c r="Y81">
        <v>-7.4271933419442711</v>
      </c>
      <c r="Z81" t="s">
        <v>65</v>
      </c>
    </row>
    <row r="82" spans="1:26" x14ac:dyDescent="0.25">
      <c r="A82" s="57">
        <v>48</v>
      </c>
      <c r="B82" s="57" t="s">
        <v>63</v>
      </c>
      <c r="C82" t="s">
        <v>587</v>
      </c>
      <c r="D82" s="57" t="s">
        <v>63</v>
      </c>
      <c r="E82" t="s">
        <v>598</v>
      </c>
      <c r="F82" s="57" t="s">
        <v>63</v>
      </c>
      <c r="G82">
        <v>14943</v>
      </c>
      <c r="H82" s="57" t="s">
        <v>63</v>
      </c>
      <c r="I82">
        <v>0.18020984081041969</v>
      </c>
      <c r="J82" s="57" t="s">
        <v>63</v>
      </c>
      <c r="K82">
        <v>0.19416304872165943</v>
      </c>
      <c r="L82" s="57" t="s">
        <v>63</v>
      </c>
      <c r="M82" s="6">
        <v>7.7427558053938306</v>
      </c>
      <c r="N82" s="57" t="s">
        <v>63</v>
      </c>
      <c r="O82">
        <v>0.29117831906061997</v>
      </c>
      <c r="P82" s="57" t="s">
        <v>63</v>
      </c>
      <c r="Q82">
        <v>0.27831058569564099</v>
      </c>
      <c r="R82" s="57" t="s">
        <v>63</v>
      </c>
      <c r="S82">
        <v>-4.4191935053722435</v>
      </c>
      <c r="T82" s="57" t="s">
        <v>63</v>
      </c>
      <c r="U82">
        <v>8.4784813490968294E-2</v>
      </c>
      <c r="V82" s="57" t="s">
        <v>63</v>
      </c>
      <c r="W82">
        <v>7.7456782110250894E-2</v>
      </c>
      <c r="X82" s="57" t="s">
        <v>63</v>
      </c>
      <c r="Y82">
        <v>-8.6430942983651384</v>
      </c>
      <c r="Z82" t="s">
        <v>65</v>
      </c>
    </row>
    <row r="83" spans="1:26" x14ac:dyDescent="0.25">
      <c r="A83" s="57">
        <v>20</v>
      </c>
      <c r="B83" s="57" t="s">
        <v>63</v>
      </c>
      <c r="C83" t="s">
        <v>569</v>
      </c>
      <c r="D83" s="57" t="s">
        <v>63</v>
      </c>
      <c r="E83" t="s">
        <v>572</v>
      </c>
      <c r="F83" s="57" t="s">
        <v>63</v>
      </c>
      <c r="G83">
        <v>5823</v>
      </c>
      <c r="H83" s="57" t="s">
        <v>63</v>
      </c>
      <c r="I83">
        <v>0.24552009107391323</v>
      </c>
      <c r="J83" s="57" t="s">
        <v>63</v>
      </c>
      <c r="K83">
        <v>0.26436733145001473</v>
      </c>
      <c r="L83" s="57" t="s">
        <v>63</v>
      </c>
      <c r="M83" s="6">
        <v>7.6764554353425885</v>
      </c>
      <c r="N83" s="57" t="s">
        <v>63</v>
      </c>
      <c r="O83">
        <v>0.33454355068906599</v>
      </c>
      <c r="P83" s="57" t="s">
        <v>63</v>
      </c>
      <c r="Q83">
        <v>0.34317813685429799</v>
      </c>
      <c r="R83" s="57" t="s">
        <v>63</v>
      </c>
      <c r="S83">
        <v>2.5810051180024773</v>
      </c>
      <c r="T83" s="57" t="s">
        <v>63</v>
      </c>
      <c r="U83">
        <v>0.111919387307648</v>
      </c>
      <c r="V83" s="57" t="s">
        <v>63</v>
      </c>
      <c r="W83">
        <v>0.117771233614788</v>
      </c>
      <c r="X83" s="57" t="s">
        <v>63</v>
      </c>
      <c r="Y83">
        <v>5.2286261101968323</v>
      </c>
      <c r="Z83" t="s">
        <v>65</v>
      </c>
    </row>
    <row r="84" spans="1:26" x14ac:dyDescent="0.25">
      <c r="A84" s="57">
        <v>24</v>
      </c>
      <c r="B84" s="57" t="s">
        <v>63</v>
      </c>
      <c r="C84" t="s">
        <v>565</v>
      </c>
      <c r="D84" s="57" t="s">
        <v>63</v>
      </c>
      <c r="E84" t="s">
        <v>567</v>
      </c>
      <c r="F84" s="57" t="s">
        <v>63</v>
      </c>
      <c r="G84">
        <v>3357</v>
      </c>
      <c r="H84" s="57" t="s">
        <v>63</v>
      </c>
      <c r="I84">
        <v>0.40193965517241381</v>
      </c>
      <c r="J84" s="57" t="s">
        <v>63</v>
      </c>
      <c r="K84">
        <v>0.4295977011494253</v>
      </c>
      <c r="L84" s="57" t="s">
        <v>63</v>
      </c>
      <c r="M84" s="6">
        <v>6.8811438784629031</v>
      </c>
      <c r="N84" s="57" t="s">
        <v>63</v>
      </c>
      <c r="O84">
        <v>0.43235878016403501</v>
      </c>
      <c r="P84" s="57" t="s">
        <v>63</v>
      </c>
      <c r="Q84">
        <v>0.43746354968953599</v>
      </c>
      <c r="R84" s="57" t="s">
        <v>63</v>
      </c>
      <c r="S84">
        <v>1.1806790470553885</v>
      </c>
      <c r="T84" s="57" t="s">
        <v>63</v>
      </c>
      <c r="U84">
        <v>0.18693411478493299</v>
      </c>
      <c r="V84" s="57" t="s">
        <v>63</v>
      </c>
      <c r="W84">
        <v>0.191374357306969</v>
      </c>
      <c r="X84" s="57" t="s">
        <v>63</v>
      </c>
      <c r="Y84">
        <v>2.3752981242318949</v>
      </c>
      <c r="Z84" t="s">
        <v>65</v>
      </c>
    </row>
    <row r="85" spans="1:26" x14ac:dyDescent="0.25">
      <c r="A85" s="57">
        <v>41</v>
      </c>
      <c r="B85" s="57" t="s">
        <v>63</v>
      </c>
      <c r="C85" t="s">
        <v>587</v>
      </c>
      <c r="D85" s="57" t="s">
        <v>63</v>
      </c>
      <c r="E85" t="s">
        <v>589</v>
      </c>
      <c r="F85" s="57" t="s">
        <v>63</v>
      </c>
      <c r="G85">
        <v>1773</v>
      </c>
      <c r="H85" s="57" t="s">
        <v>63</v>
      </c>
      <c r="I85">
        <v>0.15567652998507331</v>
      </c>
      <c r="J85" s="57" t="s">
        <v>63</v>
      </c>
      <c r="K85">
        <v>0.16568618842742996</v>
      </c>
      <c r="L85" s="57" t="s">
        <v>63</v>
      </c>
      <c r="M85" s="6">
        <v>6.4297800338409372</v>
      </c>
      <c r="N85" s="57" t="s">
        <v>63</v>
      </c>
      <c r="O85">
        <v>0.28492857912381098</v>
      </c>
      <c r="P85" s="57" t="s">
        <v>63</v>
      </c>
      <c r="Q85">
        <v>0.28044813456644302</v>
      </c>
      <c r="R85" s="57" t="s">
        <v>63</v>
      </c>
      <c r="S85">
        <v>-1.5724798723756872</v>
      </c>
      <c r="T85" s="57" t="s">
        <v>63</v>
      </c>
      <c r="U85">
        <v>8.1184295201513795E-2</v>
      </c>
      <c r="V85" s="57" t="s">
        <v>63</v>
      </c>
      <c r="W85">
        <v>7.8651156181797494E-2</v>
      </c>
      <c r="X85" s="57" t="s">
        <v>63</v>
      </c>
      <c r="Y85">
        <v>-3.1202328152613812</v>
      </c>
      <c r="Z85" t="s">
        <v>65</v>
      </c>
    </row>
    <row r="86" spans="1:26" x14ac:dyDescent="0.25">
      <c r="A86" s="57">
        <v>37</v>
      </c>
      <c r="B86" s="57" t="s">
        <v>63</v>
      </c>
      <c r="C86" t="s">
        <v>565</v>
      </c>
      <c r="D86" s="57" t="s">
        <v>63</v>
      </c>
      <c r="E86" t="s">
        <v>566</v>
      </c>
      <c r="F86" s="57" t="s">
        <v>63</v>
      </c>
      <c r="G86">
        <v>3260</v>
      </c>
      <c r="H86" s="57" t="s">
        <v>63</v>
      </c>
      <c r="I86">
        <v>0.29869891881986438</v>
      </c>
      <c r="J86" s="57" t="s">
        <v>63</v>
      </c>
      <c r="K86">
        <v>0.31583287520615722</v>
      </c>
      <c r="L86" s="57" t="s">
        <v>63</v>
      </c>
      <c r="M86" s="6">
        <v>5.7361963190184051</v>
      </c>
      <c r="N86" s="57" t="s">
        <v>63</v>
      </c>
      <c r="O86">
        <v>0.33468764063540202</v>
      </c>
      <c r="P86" s="57" t="s">
        <v>63</v>
      </c>
      <c r="Q86">
        <v>0.33131524714961302</v>
      </c>
      <c r="R86" s="57" t="s">
        <v>63</v>
      </c>
      <c r="S86">
        <v>-1.0076241475145409</v>
      </c>
      <c r="T86" s="57" t="s">
        <v>63</v>
      </c>
      <c r="U86">
        <v>0.112015816794092</v>
      </c>
      <c r="V86" s="57" t="s">
        <v>63</v>
      </c>
      <c r="W86">
        <v>0.109769792993809</v>
      </c>
      <c r="X86" s="57" t="s">
        <v>63</v>
      </c>
      <c r="Y86">
        <v>-2.0050952308026782</v>
      </c>
      <c r="Z86" t="s">
        <v>65</v>
      </c>
    </row>
    <row r="87" spans="1:26" x14ac:dyDescent="0.25">
      <c r="A87" s="57">
        <v>19</v>
      </c>
      <c r="B87" s="57" t="s">
        <v>63</v>
      </c>
      <c r="C87" t="s">
        <v>580</v>
      </c>
      <c r="D87" s="57" t="s">
        <v>63</v>
      </c>
      <c r="E87" t="s">
        <v>582</v>
      </c>
      <c r="F87" s="57" t="s">
        <v>63</v>
      </c>
      <c r="G87">
        <v>5839</v>
      </c>
      <c r="H87" s="57" t="s">
        <v>63</v>
      </c>
      <c r="I87">
        <v>0.26419619021763718</v>
      </c>
      <c r="J87" s="57" t="s">
        <v>63</v>
      </c>
      <c r="K87">
        <v>0.27926338174743226</v>
      </c>
      <c r="L87" s="57" t="s">
        <v>63</v>
      </c>
      <c r="M87" s="6">
        <v>5.7030313409830669</v>
      </c>
      <c r="N87" s="57" t="s">
        <v>63</v>
      </c>
      <c r="O87">
        <v>0.342614721997345</v>
      </c>
      <c r="P87" s="57" t="s">
        <v>63</v>
      </c>
      <c r="Q87">
        <v>0.35227045296878101</v>
      </c>
      <c r="R87" s="57" t="s">
        <v>63</v>
      </c>
      <c r="S87">
        <v>2.8182475391442363</v>
      </c>
      <c r="T87" s="57" t="s">
        <v>63</v>
      </c>
      <c r="U87">
        <v>0.117384847729318</v>
      </c>
      <c r="V87" s="57" t="s">
        <v>63</v>
      </c>
      <c r="W87">
        <v>0.12409447203483</v>
      </c>
      <c r="X87" s="57" t="s">
        <v>63</v>
      </c>
      <c r="Y87">
        <v>5.715920270207242</v>
      </c>
      <c r="Z87" t="s">
        <v>65</v>
      </c>
    </row>
    <row r="88" spans="1:26" x14ac:dyDescent="0.25">
      <c r="A88" s="57">
        <v>22</v>
      </c>
      <c r="B88" s="57" t="s">
        <v>63</v>
      </c>
      <c r="C88" t="s">
        <v>587</v>
      </c>
      <c r="D88" s="57" t="s">
        <v>63</v>
      </c>
      <c r="E88" t="s">
        <v>593</v>
      </c>
      <c r="F88" s="57" t="s">
        <v>63</v>
      </c>
      <c r="G88">
        <v>2204</v>
      </c>
      <c r="H88" s="57" t="s">
        <v>63</v>
      </c>
      <c r="I88">
        <v>0.21210663073813876</v>
      </c>
      <c r="J88" s="57" t="s">
        <v>63</v>
      </c>
      <c r="K88">
        <v>0.22404003464536618</v>
      </c>
      <c r="L88" s="57" t="s">
        <v>63</v>
      </c>
      <c r="M88" s="6">
        <v>5.6261343012704135</v>
      </c>
      <c r="N88" s="57" t="s">
        <v>63</v>
      </c>
      <c r="O88">
        <v>0.35415638144626899</v>
      </c>
      <c r="P88" s="57" t="s">
        <v>63</v>
      </c>
      <c r="Q88">
        <v>0.36102876738531198</v>
      </c>
      <c r="R88" s="57" t="s">
        <v>63</v>
      </c>
      <c r="S88">
        <v>1.9404947359633162</v>
      </c>
      <c r="T88" s="57" t="s">
        <v>63</v>
      </c>
      <c r="U88">
        <v>0.12542674251911501</v>
      </c>
      <c r="V88" s="57" t="s">
        <v>63</v>
      </c>
      <c r="W88">
        <v>0.13034177087975801</v>
      </c>
      <c r="X88" s="57" t="s">
        <v>63</v>
      </c>
      <c r="Y88">
        <v>3.9186446701300115</v>
      </c>
      <c r="Z88" t="s">
        <v>65</v>
      </c>
    </row>
    <row r="89" spans="1:26" x14ac:dyDescent="0.25">
      <c r="A89" s="57">
        <v>18</v>
      </c>
      <c r="B89" s="57" t="s">
        <v>63</v>
      </c>
      <c r="C89" t="s">
        <v>587</v>
      </c>
      <c r="D89" s="57" t="s">
        <v>63</v>
      </c>
      <c r="E89" t="s">
        <v>591</v>
      </c>
      <c r="F89" s="57" t="s">
        <v>63</v>
      </c>
      <c r="G89">
        <v>6863</v>
      </c>
      <c r="H89" s="57" t="s">
        <v>63</v>
      </c>
      <c r="I89">
        <v>0.19583392780710515</v>
      </c>
      <c r="J89" s="57" t="s">
        <v>63</v>
      </c>
      <c r="K89">
        <v>0.20442288486231988</v>
      </c>
      <c r="L89" s="57" t="s">
        <v>63</v>
      </c>
      <c r="M89" s="6">
        <v>4.3858370974792393</v>
      </c>
      <c r="N89" s="57" t="s">
        <v>63</v>
      </c>
      <c r="O89">
        <v>0.27985246021520199</v>
      </c>
      <c r="P89" s="57" t="s">
        <v>63</v>
      </c>
      <c r="Q89">
        <v>0.28784357773524699</v>
      </c>
      <c r="R89" s="57" t="s">
        <v>63</v>
      </c>
      <c r="S89">
        <v>2.8554751721317606</v>
      </c>
      <c r="T89" s="57" t="s">
        <v>63</v>
      </c>
      <c r="U89">
        <v>7.8317399488500999E-2</v>
      </c>
      <c r="V89" s="57" t="s">
        <v>63</v>
      </c>
      <c r="W89">
        <v>8.2853925243427204E-2</v>
      </c>
      <c r="X89" s="57" t="s">
        <v>63</v>
      </c>
      <c r="Y89">
        <v>5.7924877288504595</v>
      </c>
      <c r="Z89" t="s">
        <v>65</v>
      </c>
    </row>
    <row r="90" spans="1:26" x14ac:dyDescent="0.25">
      <c r="A90" s="57">
        <v>4</v>
      </c>
      <c r="B90" s="57" t="s">
        <v>63</v>
      </c>
      <c r="C90" t="s">
        <v>587</v>
      </c>
      <c r="D90" s="57" t="s">
        <v>63</v>
      </c>
      <c r="E90" t="s">
        <v>596</v>
      </c>
      <c r="F90" s="57" t="s">
        <v>63</v>
      </c>
      <c r="G90">
        <v>7281</v>
      </c>
      <c r="H90" s="57" t="s">
        <v>63</v>
      </c>
      <c r="I90">
        <v>0.29927247318015537</v>
      </c>
      <c r="J90" s="57" t="s">
        <v>63</v>
      </c>
      <c r="K90">
        <v>0.31234329401126226</v>
      </c>
      <c r="L90" s="57" t="s">
        <v>63</v>
      </c>
      <c r="M90" s="6">
        <v>4.3675319324268491</v>
      </c>
      <c r="N90" s="57" t="s">
        <v>63</v>
      </c>
      <c r="O90">
        <v>0.299421690874212</v>
      </c>
      <c r="P90" s="57" t="s">
        <v>63</v>
      </c>
      <c r="Q90">
        <v>0.31635130774692</v>
      </c>
      <c r="R90" s="57" t="s">
        <v>63</v>
      </c>
      <c r="S90">
        <v>5.6541050260183745</v>
      </c>
      <c r="T90" s="57" t="s">
        <v>63</v>
      </c>
      <c r="U90">
        <v>8.9653348965972199E-2</v>
      </c>
      <c r="V90" s="57" t="s">
        <v>63</v>
      </c>
      <c r="W90">
        <v>0.100078149913186</v>
      </c>
      <c r="X90" s="57" t="s">
        <v>63</v>
      </c>
      <c r="Y90">
        <v>11.627899088488626</v>
      </c>
      <c r="Z90" t="s">
        <v>65</v>
      </c>
    </row>
    <row r="91" spans="1:26" x14ac:dyDescent="0.25">
      <c r="A91" s="57">
        <v>26</v>
      </c>
      <c r="B91" s="57" t="s">
        <v>63</v>
      </c>
      <c r="C91" t="s">
        <v>574</v>
      </c>
      <c r="D91" s="57" t="s">
        <v>63</v>
      </c>
      <c r="E91" t="s">
        <v>578</v>
      </c>
      <c r="F91" s="57" t="s">
        <v>63</v>
      </c>
      <c r="G91">
        <v>2694</v>
      </c>
      <c r="H91" s="57" t="s">
        <v>63</v>
      </c>
      <c r="I91">
        <v>0.31712772218952323</v>
      </c>
      <c r="J91" s="57" t="s">
        <v>63</v>
      </c>
      <c r="K91">
        <v>0.33078281341965865</v>
      </c>
      <c r="L91" s="57" t="s">
        <v>63</v>
      </c>
      <c r="M91" s="6">
        <v>4.3058648849294778</v>
      </c>
      <c r="N91" s="57" t="s">
        <v>63</v>
      </c>
      <c r="O91">
        <v>0.345124360476949</v>
      </c>
      <c r="P91" s="57" t="s">
        <v>63</v>
      </c>
      <c r="Q91">
        <v>0.34848442866378199</v>
      </c>
      <c r="R91" s="57" t="s">
        <v>63</v>
      </c>
      <c r="S91">
        <v>0.97358186544396208</v>
      </c>
      <c r="T91" s="57" t="s">
        <v>63</v>
      </c>
      <c r="U91">
        <v>0.119110824194623</v>
      </c>
      <c r="V91" s="57" t="s">
        <v>63</v>
      </c>
      <c r="W91">
        <v>0.121441397021123</v>
      </c>
      <c r="X91" s="57" t="s">
        <v>63</v>
      </c>
      <c r="Y91">
        <v>1.9566423473755146</v>
      </c>
      <c r="Z91" t="s">
        <v>65</v>
      </c>
    </row>
    <row r="92" spans="1:26" x14ac:dyDescent="0.25">
      <c r="A92" s="57">
        <v>12</v>
      </c>
      <c r="B92" s="57" t="s">
        <v>63</v>
      </c>
      <c r="C92" t="s">
        <v>580</v>
      </c>
      <c r="D92" s="57" t="s">
        <v>63</v>
      </c>
      <c r="E92" t="s">
        <v>585</v>
      </c>
      <c r="F92" s="57" t="s">
        <v>63</v>
      </c>
      <c r="G92">
        <v>4305</v>
      </c>
      <c r="H92" s="57" t="s">
        <v>63</v>
      </c>
      <c r="I92">
        <v>0.23208798317968624</v>
      </c>
      <c r="J92" s="57" t="s">
        <v>63</v>
      </c>
      <c r="K92">
        <v>0.2420076553992129</v>
      </c>
      <c r="L92" s="57" t="s">
        <v>63</v>
      </c>
      <c r="M92" s="6">
        <v>4.2740998838559863</v>
      </c>
      <c r="N92" s="57" t="s">
        <v>63</v>
      </c>
      <c r="O92">
        <v>0.30386940925998601</v>
      </c>
      <c r="P92" s="57" t="s">
        <v>63</v>
      </c>
      <c r="Q92">
        <v>0.31611706967994102</v>
      </c>
      <c r="R92" s="57" t="s">
        <v>63</v>
      </c>
      <c r="S92">
        <v>4.0305670945231853</v>
      </c>
      <c r="T92" s="57" t="s">
        <v>63</v>
      </c>
      <c r="U92">
        <v>9.2336617884012595E-2</v>
      </c>
      <c r="V92" s="57" t="s">
        <v>63</v>
      </c>
      <c r="W92">
        <v>9.9930001743032904E-2</v>
      </c>
      <c r="X92" s="57" t="s">
        <v>63</v>
      </c>
      <c r="Y92">
        <v>8.2235889000814808</v>
      </c>
      <c r="Z92" t="s">
        <v>65</v>
      </c>
    </row>
    <row r="93" spans="1:26" x14ac:dyDescent="0.25">
      <c r="A93" s="57">
        <v>25</v>
      </c>
      <c r="B93" s="57" t="s">
        <v>63</v>
      </c>
      <c r="C93" t="s">
        <v>587</v>
      </c>
      <c r="D93" s="57" t="s">
        <v>63</v>
      </c>
      <c r="E93" t="s">
        <v>597</v>
      </c>
      <c r="F93" s="57" t="s">
        <v>63</v>
      </c>
      <c r="G93">
        <v>2145</v>
      </c>
      <c r="H93" s="57" t="s">
        <v>63</v>
      </c>
      <c r="I93">
        <v>0.24675025882894283</v>
      </c>
      <c r="J93" s="57" t="s">
        <v>63</v>
      </c>
      <c r="K93">
        <v>0.25698838145634417</v>
      </c>
      <c r="L93" s="57" t="s">
        <v>63</v>
      </c>
      <c r="M93" s="6">
        <v>4.1491841491841486</v>
      </c>
      <c r="N93" s="57" t="s">
        <v>63</v>
      </c>
      <c r="O93">
        <v>0.28442017196059399</v>
      </c>
      <c r="P93" s="57" t="s">
        <v>63</v>
      </c>
      <c r="Q93">
        <v>0.28740290575990002</v>
      </c>
      <c r="R93" s="57" t="s">
        <v>63</v>
      </c>
      <c r="S93">
        <v>1.0487068405679922</v>
      </c>
      <c r="T93" s="57" t="s">
        <v>63</v>
      </c>
      <c r="U93">
        <v>8.0894834218094097E-2</v>
      </c>
      <c r="V93" s="57" t="s">
        <v>63</v>
      </c>
      <c r="W93">
        <v>8.2600430239233899E-2</v>
      </c>
      <c r="X93" s="57" t="s">
        <v>63</v>
      </c>
      <c r="Y93">
        <v>2.1084115415101579</v>
      </c>
      <c r="Z93" t="s">
        <v>65</v>
      </c>
    </row>
    <row r="94" spans="1:26" x14ac:dyDescent="0.25">
      <c r="A94" s="57">
        <v>39</v>
      </c>
      <c r="B94" s="57" t="s">
        <v>63</v>
      </c>
      <c r="C94" t="s">
        <v>580</v>
      </c>
      <c r="D94" s="57" t="s">
        <v>63</v>
      </c>
      <c r="E94" t="s">
        <v>584</v>
      </c>
      <c r="F94" s="57" t="s">
        <v>63</v>
      </c>
      <c r="G94">
        <v>4886</v>
      </c>
      <c r="H94" s="57" t="s">
        <v>63</v>
      </c>
      <c r="I94">
        <v>0.12536562836762971</v>
      </c>
      <c r="J94" s="57" t="s">
        <v>63</v>
      </c>
      <c r="K94">
        <v>0.13034330579360601</v>
      </c>
      <c r="L94" s="57" t="s">
        <v>63</v>
      </c>
      <c r="M94" s="6">
        <v>3.9705280392959397</v>
      </c>
      <c r="N94" s="57" t="s">
        <v>63</v>
      </c>
      <c r="O94">
        <v>0.29988723740837497</v>
      </c>
      <c r="P94" s="57" t="s">
        <v>63</v>
      </c>
      <c r="Q94">
        <v>0.29577102652605902</v>
      </c>
      <c r="R94" s="57" t="s">
        <v>63</v>
      </c>
      <c r="S94">
        <v>-1.3725862153682322</v>
      </c>
      <c r="T94" s="57" t="s">
        <v>63</v>
      </c>
      <c r="U94">
        <v>8.9932355160426997E-2</v>
      </c>
      <c r="V94" s="57" t="s">
        <v>63</v>
      </c>
      <c r="W94">
        <v>8.7480500132278802E-2</v>
      </c>
      <c r="X94" s="57" t="s">
        <v>63</v>
      </c>
      <c r="Y94">
        <v>-2.7263325015501105</v>
      </c>
      <c r="Z94" t="s">
        <v>65</v>
      </c>
    </row>
    <row r="95" spans="1:26" x14ac:dyDescent="0.25">
      <c r="A95" s="57">
        <v>15</v>
      </c>
      <c r="B95" s="57" t="s">
        <v>63</v>
      </c>
      <c r="C95" t="s">
        <v>569</v>
      </c>
      <c r="D95" s="57" t="s">
        <v>63</v>
      </c>
      <c r="E95" t="s">
        <v>571</v>
      </c>
      <c r="F95" s="57" t="s">
        <v>63</v>
      </c>
      <c r="G95">
        <v>3854</v>
      </c>
      <c r="H95" s="57" t="s">
        <v>63</v>
      </c>
      <c r="I95">
        <v>0.34633357296908701</v>
      </c>
      <c r="J95" s="57" t="s">
        <v>63</v>
      </c>
      <c r="K95">
        <v>0.35882458662832495</v>
      </c>
      <c r="L95" s="57" t="s">
        <v>63</v>
      </c>
      <c r="M95" s="6">
        <v>3.6066424494032079</v>
      </c>
      <c r="N95" s="57" t="s">
        <v>63</v>
      </c>
      <c r="O95">
        <v>0.41114526675728302</v>
      </c>
      <c r="P95" s="57" t="s">
        <v>63</v>
      </c>
      <c r="Q95">
        <v>0.42541797849097701</v>
      </c>
      <c r="R95" s="57" t="s">
        <v>63</v>
      </c>
      <c r="S95">
        <v>3.4714522792061775</v>
      </c>
      <c r="T95" s="57" t="s">
        <v>63</v>
      </c>
      <c r="U95">
        <v>0.16904043037691699</v>
      </c>
      <c r="V95" s="57" t="s">
        <v>63</v>
      </c>
      <c r="W95">
        <v>0.18098045642334901</v>
      </c>
      <c r="X95" s="57" t="s">
        <v>63</v>
      </c>
      <c r="Y95">
        <v>7.0634143676804539</v>
      </c>
      <c r="Z95" t="s">
        <v>65</v>
      </c>
    </row>
    <row r="96" spans="1:26" x14ac:dyDescent="0.25">
      <c r="A96" s="57">
        <v>34</v>
      </c>
      <c r="B96" s="57" t="s">
        <v>63</v>
      </c>
      <c r="C96" t="s">
        <v>565</v>
      </c>
      <c r="D96" s="57" t="s">
        <v>63</v>
      </c>
      <c r="E96" t="s">
        <v>565</v>
      </c>
      <c r="F96" s="57" t="s">
        <v>63</v>
      </c>
      <c r="G96">
        <v>13481</v>
      </c>
      <c r="H96" s="57" t="s">
        <v>63</v>
      </c>
      <c r="I96">
        <v>0.39766961651917404</v>
      </c>
      <c r="J96" s="57" t="s">
        <v>63</v>
      </c>
      <c r="K96">
        <v>0.40985250737463125</v>
      </c>
      <c r="L96" s="57" t="s">
        <v>63</v>
      </c>
      <c r="M96" s="6">
        <v>3.0635709517098153</v>
      </c>
      <c r="N96" s="57" t="s">
        <v>63</v>
      </c>
      <c r="O96">
        <v>0.37840219500529398</v>
      </c>
      <c r="P96" s="57" t="s">
        <v>63</v>
      </c>
      <c r="Q96">
        <v>0.37787408327003003</v>
      </c>
      <c r="R96" s="57" t="s">
        <v>63</v>
      </c>
      <c r="S96">
        <v>-0.13956360249351984</v>
      </c>
      <c r="T96" s="57" t="s">
        <v>63</v>
      </c>
      <c r="U96">
        <v>0.14318822118482499</v>
      </c>
      <c r="V96" s="57" t="s">
        <v>63</v>
      </c>
      <c r="W96">
        <v>0.14278882280716601</v>
      </c>
      <c r="X96" s="57" t="s">
        <v>63</v>
      </c>
      <c r="Y96">
        <v>-0.27893242499565929</v>
      </c>
      <c r="Z96" t="s">
        <v>65</v>
      </c>
    </row>
    <row r="97" spans="1:26" x14ac:dyDescent="0.25">
      <c r="A97" s="57">
        <v>40</v>
      </c>
      <c r="B97" s="57" t="s">
        <v>63</v>
      </c>
      <c r="C97" t="s">
        <v>569</v>
      </c>
      <c r="D97" s="57" t="s">
        <v>63</v>
      </c>
      <c r="E97" t="s">
        <v>570</v>
      </c>
      <c r="F97" s="57" t="s">
        <v>63</v>
      </c>
      <c r="G97">
        <v>2384</v>
      </c>
      <c r="H97" s="57" t="s">
        <v>63</v>
      </c>
      <c r="I97">
        <v>0.32448618483734859</v>
      </c>
      <c r="J97" s="57" t="s">
        <v>63</v>
      </c>
      <c r="K97">
        <v>0.33319722335647201</v>
      </c>
      <c r="L97" s="57" t="s">
        <v>63</v>
      </c>
      <c r="M97" s="6">
        <v>2.6845637583892579</v>
      </c>
      <c r="N97" s="57" t="s">
        <v>63</v>
      </c>
      <c r="O97">
        <v>0.36338933419213199</v>
      </c>
      <c r="P97" s="57" t="s">
        <v>63</v>
      </c>
      <c r="Q97">
        <v>0.35796233160524199</v>
      </c>
      <c r="R97" s="57" t="s">
        <v>63</v>
      </c>
      <c r="S97">
        <v>-1.4934402516119549</v>
      </c>
      <c r="T97" s="57" t="s">
        <v>63</v>
      </c>
      <c r="U97">
        <v>0.132051808204601</v>
      </c>
      <c r="V97" s="57" t="s">
        <v>63</v>
      </c>
      <c r="W97">
        <v>0.128137030848261</v>
      </c>
      <c r="X97" s="57" t="s">
        <v>63</v>
      </c>
      <c r="Y97">
        <v>-2.9645768653727478</v>
      </c>
      <c r="Z97" t="s">
        <v>65</v>
      </c>
    </row>
    <row r="98" spans="1:26" x14ac:dyDescent="0.25">
      <c r="A98" s="57">
        <v>11</v>
      </c>
      <c r="B98" s="57" t="s">
        <v>63</v>
      </c>
      <c r="C98" t="s">
        <v>569</v>
      </c>
      <c r="D98" s="57" t="s">
        <v>63</v>
      </c>
      <c r="E98" t="s">
        <v>569</v>
      </c>
      <c r="F98" s="57" t="s">
        <v>63</v>
      </c>
      <c r="G98">
        <v>22128</v>
      </c>
      <c r="H98" s="57" t="s">
        <v>63</v>
      </c>
      <c r="I98">
        <v>0.28517668891924636</v>
      </c>
      <c r="J98" s="57" t="s">
        <v>63</v>
      </c>
      <c r="K98">
        <v>0.29265149367219118</v>
      </c>
      <c r="L98" s="57" t="s">
        <v>63</v>
      </c>
      <c r="M98" s="6">
        <v>2.6211135213304315</v>
      </c>
      <c r="N98" s="57" t="s">
        <v>63</v>
      </c>
      <c r="O98">
        <v>0.35663354381655898</v>
      </c>
      <c r="P98" s="57" t="s">
        <v>63</v>
      </c>
      <c r="Q98">
        <v>0.37193679497301801</v>
      </c>
      <c r="R98" s="57" t="s">
        <v>63</v>
      </c>
      <c r="S98">
        <v>4.2910296638642986</v>
      </c>
      <c r="T98" s="57" t="s">
        <v>63</v>
      </c>
      <c r="U98">
        <v>0.12718748457515699</v>
      </c>
      <c r="V98" s="57" t="s">
        <v>63</v>
      </c>
      <c r="W98">
        <v>0.138336979454801</v>
      </c>
      <c r="X98" s="57" t="s">
        <v>63</v>
      </c>
      <c r="Y98">
        <v>8.7661886834907943</v>
      </c>
      <c r="Z98" t="s">
        <v>65</v>
      </c>
    </row>
    <row r="99" spans="1:26" x14ac:dyDescent="0.25">
      <c r="A99" s="57">
        <v>3</v>
      </c>
      <c r="B99" s="57" t="s">
        <v>63</v>
      </c>
      <c r="C99" t="s">
        <v>587</v>
      </c>
      <c r="D99" s="57" t="s">
        <v>63</v>
      </c>
      <c r="E99" t="s">
        <v>590</v>
      </c>
      <c r="F99" s="57" t="s">
        <v>63</v>
      </c>
      <c r="G99">
        <v>4165</v>
      </c>
      <c r="H99" s="57" t="s">
        <v>63</v>
      </c>
      <c r="I99">
        <v>0.18812104787714543</v>
      </c>
      <c r="J99" s="57" t="s">
        <v>63</v>
      </c>
      <c r="K99">
        <v>0.19263775971093045</v>
      </c>
      <c r="L99" s="57" t="s">
        <v>63</v>
      </c>
      <c r="M99" s="6">
        <v>2.400960384153672</v>
      </c>
      <c r="N99" s="57" t="s">
        <v>63</v>
      </c>
      <c r="O99">
        <v>0.247408513967385</v>
      </c>
      <c r="P99" s="57" t="s">
        <v>63</v>
      </c>
      <c r="Q99">
        <v>0.26206739086678699</v>
      </c>
      <c r="R99" s="57" t="s">
        <v>63</v>
      </c>
      <c r="S99">
        <v>5.9249686538008106</v>
      </c>
      <c r="T99" s="57" t="s">
        <v>63</v>
      </c>
      <c r="U99">
        <v>6.1210972783549603E-2</v>
      </c>
      <c r="V99" s="57" t="s">
        <v>63</v>
      </c>
      <c r="W99">
        <v>6.8679317355725203E-2</v>
      </c>
      <c r="X99" s="57" t="s">
        <v>63</v>
      </c>
      <c r="Y99">
        <v>12.200989843086951</v>
      </c>
      <c r="Z99" t="s">
        <v>65</v>
      </c>
    </row>
    <row r="100" spans="1:26" x14ac:dyDescent="0.25">
      <c r="A100" s="57">
        <v>9</v>
      </c>
      <c r="B100" s="57" t="s">
        <v>63</v>
      </c>
      <c r="C100" t="s">
        <v>587</v>
      </c>
      <c r="D100" s="57" t="s">
        <v>63</v>
      </c>
      <c r="E100" t="s">
        <v>595</v>
      </c>
      <c r="F100" s="57" t="s">
        <v>63</v>
      </c>
      <c r="G100">
        <v>3828</v>
      </c>
      <c r="H100" s="57" t="s">
        <v>63</v>
      </c>
      <c r="I100">
        <v>0.1871333594055534</v>
      </c>
      <c r="J100" s="57" t="s">
        <v>63</v>
      </c>
      <c r="K100">
        <v>0.19089753617520533</v>
      </c>
      <c r="L100" s="57" t="s">
        <v>63</v>
      </c>
      <c r="M100" s="6">
        <v>2.0114942528735691</v>
      </c>
      <c r="N100" s="57" t="s">
        <v>63</v>
      </c>
      <c r="O100">
        <v>0.26463198431427798</v>
      </c>
      <c r="P100" s="57" t="s">
        <v>63</v>
      </c>
      <c r="Q100">
        <v>0.27643093060690799</v>
      </c>
      <c r="R100" s="57" t="s">
        <v>63</v>
      </c>
      <c r="S100">
        <v>4.4586244263722596</v>
      </c>
      <c r="T100" s="57" t="s">
        <v>63</v>
      </c>
      <c r="U100">
        <v>7.0030087122112297E-2</v>
      </c>
      <c r="V100" s="57" t="s">
        <v>63</v>
      </c>
      <c r="W100">
        <v>7.6414059396201106E-2</v>
      </c>
      <c r="X100" s="57" t="s">
        <v>63</v>
      </c>
      <c r="Y100">
        <v>9.116042170498794</v>
      </c>
      <c r="Z100" t="s">
        <v>65</v>
      </c>
    </row>
    <row r="101" spans="1:26" x14ac:dyDescent="0.25">
      <c r="A101" s="57">
        <v>28</v>
      </c>
      <c r="B101" s="57" t="s">
        <v>63</v>
      </c>
      <c r="C101" t="s">
        <v>587</v>
      </c>
      <c r="D101" s="57" t="s">
        <v>63</v>
      </c>
      <c r="E101" t="s">
        <v>594</v>
      </c>
      <c r="F101" s="57" t="s">
        <v>63</v>
      </c>
      <c r="G101">
        <v>3356</v>
      </c>
      <c r="H101" s="57" t="s">
        <v>63</v>
      </c>
      <c r="I101">
        <v>0.28069588491134156</v>
      </c>
      <c r="J101" s="57" t="s">
        <v>63</v>
      </c>
      <c r="K101">
        <v>0.2857142857142857</v>
      </c>
      <c r="L101" s="57" t="s">
        <v>63</v>
      </c>
      <c r="M101" s="6">
        <v>1.7878426698450633</v>
      </c>
      <c r="N101" s="57" t="s">
        <v>63</v>
      </c>
      <c r="O101">
        <v>0.34233954182151799</v>
      </c>
      <c r="P101" s="57" t="s">
        <v>63</v>
      </c>
      <c r="Q101">
        <v>0.34512122713603599</v>
      </c>
      <c r="R101" s="57" t="s">
        <v>63</v>
      </c>
      <c r="S101">
        <v>0.81255156787241045</v>
      </c>
      <c r="T101" s="57" t="s">
        <v>63</v>
      </c>
      <c r="U101">
        <v>0.117196361894567</v>
      </c>
      <c r="V101" s="57" t="s">
        <v>63</v>
      </c>
      <c r="W101">
        <v>0.11910866141988299</v>
      </c>
      <c r="X101" s="57" t="s">
        <v>63</v>
      </c>
      <c r="Y101">
        <v>1.6317055362489397</v>
      </c>
      <c r="Z101" t="s">
        <v>65</v>
      </c>
    </row>
    <row r="102" spans="1:26" x14ac:dyDescent="0.25">
      <c r="A102" s="57">
        <v>7</v>
      </c>
      <c r="B102" s="57" t="s">
        <v>63</v>
      </c>
      <c r="C102" t="s">
        <v>603</v>
      </c>
      <c r="D102" s="57" t="s">
        <v>63</v>
      </c>
      <c r="E102" t="s">
        <v>604</v>
      </c>
      <c r="F102" s="57" t="s">
        <v>63</v>
      </c>
      <c r="G102">
        <v>2735</v>
      </c>
      <c r="H102" s="57" t="s">
        <v>63</v>
      </c>
      <c r="I102">
        <v>0.29201366645312832</v>
      </c>
      <c r="J102" s="57" t="s">
        <v>63</v>
      </c>
      <c r="K102">
        <v>0.29596412556053814</v>
      </c>
      <c r="L102" s="57" t="s">
        <v>63</v>
      </c>
      <c r="M102" s="6">
        <v>1.3528336380256079</v>
      </c>
      <c r="N102" s="57" t="s">
        <v>63</v>
      </c>
      <c r="O102">
        <v>0.31686156985660302</v>
      </c>
      <c r="P102" s="57" t="s">
        <v>63</v>
      </c>
      <c r="Q102">
        <v>0.33132585824329702</v>
      </c>
      <c r="R102" s="57" t="s">
        <v>63</v>
      </c>
      <c r="S102">
        <v>4.5648604194064468</v>
      </c>
      <c r="T102" s="57" t="s">
        <v>63</v>
      </c>
      <c r="U102">
        <v>0.100401254451991</v>
      </c>
      <c r="V102" s="57" t="s">
        <v>63</v>
      </c>
      <c r="W102">
        <v>0.109776824340657</v>
      </c>
      <c r="X102" s="57" t="s">
        <v>63</v>
      </c>
      <c r="Y102">
        <v>9.3381003452990932</v>
      </c>
      <c r="Z102" t="s">
        <v>65</v>
      </c>
    </row>
    <row r="103" spans="1:26" x14ac:dyDescent="0.25">
      <c r="A103" s="57">
        <v>30</v>
      </c>
      <c r="B103" s="57" t="s">
        <v>63</v>
      </c>
      <c r="C103" t="s">
        <v>587</v>
      </c>
      <c r="D103" s="57" t="s">
        <v>63</v>
      </c>
      <c r="E103" t="s">
        <v>588</v>
      </c>
      <c r="F103" s="57" t="s">
        <v>63</v>
      </c>
      <c r="G103">
        <v>13809</v>
      </c>
      <c r="H103" s="57" t="s">
        <v>63</v>
      </c>
      <c r="I103">
        <v>0.3158508691674291</v>
      </c>
      <c r="J103" s="57" t="s">
        <v>63</v>
      </c>
      <c r="K103">
        <v>0.31930466605672458</v>
      </c>
      <c r="L103" s="57" t="s">
        <v>63</v>
      </c>
      <c r="M103" s="6">
        <v>1.0934897530595844</v>
      </c>
      <c r="N103" s="57" t="s">
        <v>63</v>
      </c>
      <c r="O103">
        <v>0.39834690261982397</v>
      </c>
      <c r="P103" s="57" t="s">
        <v>63</v>
      </c>
      <c r="Q103">
        <v>0.399133919832863</v>
      </c>
      <c r="R103" s="57" t="s">
        <v>63</v>
      </c>
      <c r="S103">
        <v>0.19757081274212052</v>
      </c>
      <c r="T103" s="57" t="s">
        <v>63</v>
      </c>
      <c r="U103">
        <v>0.158680254826808</v>
      </c>
      <c r="V103" s="57" t="s">
        <v>63</v>
      </c>
      <c r="W103">
        <v>0.15930788596114701</v>
      </c>
      <c r="X103" s="57" t="s">
        <v>63</v>
      </c>
      <c r="Y103">
        <v>0.39553196774484434</v>
      </c>
      <c r="Z103" t="s">
        <v>65</v>
      </c>
    </row>
    <row r="104" spans="1:26" x14ac:dyDescent="0.25">
      <c r="A104" s="57">
        <v>8</v>
      </c>
      <c r="B104" s="57" t="s">
        <v>63</v>
      </c>
      <c r="C104" t="s">
        <v>587</v>
      </c>
      <c r="D104" s="57" t="s">
        <v>63</v>
      </c>
      <c r="E104" t="s">
        <v>600</v>
      </c>
      <c r="F104" s="57" t="s">
        <v>63</v>
      </c>
      <c r="G104">
        <v>8465</v>
      </c>
      <c r="H104" s="57" t="s">
        <v>63</v>
      </c>
      <c r="I104">
        <v>0.21037850734398689</v>
      </c>
      <c r="J104" s="57" t="s">
        <v>63</v>
      </c>
      <c r="K104">
        <v>0.21172055570743345</v>
      </c>
      <c r="L104" s="57" t="s">
        <v>63</v>
      </c>
      <c r="M104" s="6">
        <v>0.63792085056113557</v>
      </c>
      <c r="N104" s="57" t="s">
        <v>63</v>
      </c>
      <c r="O104">
        <v>0.27648261582580502</v>
      </c>
      <c r="P104" s="57" t="s">
        <v>63</v>
      </c>
      <c r="Q104">
        <v>0.28892204828394702</v>
      </c>
      <c r="R104" s="57" t="s">
        <v>63</v>
      </c>
      <c r="S104">
        <v>4.4991734547170648</v>
      </c>
      <c r="T104" s="57" t="s">
        <v>63</v>
      </c>
      <c r="U104">
        <v>7.6442636853879795E-2</v>
      </c>
      <c r="V104" s="57" t="s">
        <v>63</v>
      </c>
      <c r="W104">
        <v>8.3475949984591499E-2</v>
      </c>
      <c r="X104" s="57" t="s">
        <v>63</v>
      </c>
      <c r="Y104">
        <v>9.2007725271904039</v>
      </c>
      <c r="Z104" t="s">
        <v>65</v>
      </c>
    </row>
    <row r="105" spans="1:26" x14ac:dyDescent="0.25">
      <c r="A105" s="57">
        <v>23</v>
      </c>
      <c r="B105" s="57" t="s">
        <v>63</v>
      </c>
      <c r="C105" t="s">
        <v>587</v>
      </c>
      <c r="D105" s="57" t="s">
        <v>63</v>
      </c>
      <c r="E105" t="s">
        <v>592</v>
      </c>
      <c r="F105" s="57" t="s">
        <v>63</v>
      </c>
      <c r="G105">
        <v>7668</v>
      </c>
      <c r="H105" s="57" t="s">
        <v>63</v>
      </c>
      <c r="I105">
        <v>0.15871176056629549</v>
      </c>
      <c r="J105" s="57" t="s">
        <v>63</v>
      </c>
      <c r="K105">
        <v>0.15871176056629549</v>
      </c>
      <c r="L105" s="57" t="s">
        <v>63</v>
      </c>
      <c r="M105" s="6">
        <v>0</v>
      </c>
      <c r="N105" s="57" t="s">
        <v>63</v>
      </c>
      <c r="O105">
        <v>0.25053411570826001</v>
      </c>
      <c r="P105" s="57" t="s">
        <v>63</v>
      </c>
      <c r="Q105">
        <v>0.25457159571499399</v>
      </c>
      <c r="R105" s="57" t="s">
        <v>63</v>
      </c>
      <c r="S105">
        <v>1.6115489881767253</v>
      </c>
      <c r="T105" s="57" t="s">
        <v>63</v>
      </c>
      <c r="U105">
        <v>6.2767343133719705E-2</v>
      </c>
      <c r="V105" s="57" t="s">
        <v>63</v>
      </c>
      <c r="W105">
        <v>6.4806697344878206E-2</v>
      </c>
      <c r="X105" s="57" t="s">
        <v>63</v>
      </c>
      <c r="Y105">
        <v>3.2490688777663479</v>
      </c>
      <c r="Z105" t="s">
        <v>65</v>
      </c>
    </row>
    <row r="106" spans="1:26" x14ac:dyDescent="0.25">
      <c r="A106" s="57">
        <v>29</v>
      </c>
      <c r="B106" s="57" t="s">
        <v>63</v>
      </c>
      <c r="C106" t="s">
        <v>580</v>
      </c>
      <c r="D106" s="57" t="s">
        <v>63</v>
      </c>
      <c r="E106" t="s">
        <v>586</v>
      </c>
      <c r="F106" s="57" t="s">
        <v>63</v>
      </c>
      <c r="G106">
        <v>7990</v>
      </c>
      <c r="H106" s="57" t="s">
        <v>63</v>
      </c>
      <c r="I106">
        <v>0.28373579545454547</v>
      </c>
      <c r="J106" s="57" t="s">
        <v>63</v>
      </c>
      <c r="K106">
        <v>0.28373579545454547</v>
      </c>
      <c r="L106" s="57" t="s">
        <v>63</v>
      </c>
      <c r="M106" s="6">
        <v>0</v>
      </c>
      <c r="N106" s="57" t="s">
        <v>63</v>
      </c>
      <c r="O106">
        <v>0.36925303907920698</v>
      </c>
      <c r="P106" s="57" t="s">
        <v>63</v>
      </c>
      <c r="Q106">
        <v>0.371624032653672</v>
      </c>
      <c r="R106" s="57" t="s">
        <v>63</v>
      </c>
      <c r="S106">
        <v>0.6421053650303099</v>
      </c>
      <c r="T106" s="57" t="s">
        <v>63</v>
      </c>
      <c r="U106">
        <v>0.13634780686923101</v>
      </c>
      <c r="V106" s="57" t="s">
        <v>63</v>
      </c>
      <c r="W106">
        <v>0.13810442164577699</v>
      </c>
      <c r="X106" s="57" t="s">
        <v>63</v>
      </c>
      <c r="Y106">
        <v>1.2883337230577663</v>
      </c>
      <c r="Z106" t="s">
        <v>65</v>
      </c>
    </row>
    <row r="107" spans="1:26" x14ac:dyDescent="0.25">
      <c r="A107" s="57">
        <v>31</v>
      </c>
      <c r="B107" s="57" t="s">
        <v>63</v>
      </c>
      <c r="C107" t="s">
        <v>574</v>
      </c>
      <c r="D107" s="57" t="s">
        <v>63</v>
      </c>
      <c r="E107" t="s">
        <v>577</v>
      </c>
      <c r="F107" s="57" t="s">
        <v>63</v>
      </c>
      <c r="G107">
        <v>4552</v>
      </c>
      <c r="H107" s="57" t="s">
        <v>63</v>
      </c>
      <c r="I107">
        <v>0.33214155417730756</v>
      </c>
      <c r="J107" s="57" t="s">
        <v>63</v>
      </c>
      <c r="K107">
        <v>0.33214155417730756</v>
      </c>
      <c r="L107" s="57" t="s">
        <v>63</v>
      </c>
      <c r="M107" s="6">
        <v>0</v>
      </c>
      <c r="N107" s="57" t="s">
        <v>63</v>
      </c>
      <c r="O107">
        <v>0.36344852841603698</v>
      </c>
      <c r="P107" s="57" t="s">
        <v>63</v>
      </c>
      <c r="Q107">
        <v>0.36398856582223099</v>
      </c>
      <c r="R107" s="57" t="s">
        <v>63</v>
      </c>
      <c r="S107">
        <v>0.14858703887110636</v>
      </c>
      <c r="T107" s="57" t="s">
        <v>63</v>
      </c>
      <c r="U107">
        <v>0.132094832807783</v>
      </c>
      <c r="V107" s="57" t="s">
        <v>63</v>
      </c>
      <c r="W107">
        <v>0.13248767604932399</v>
      </c>
      <c r="X107" s="57" t="s">
        <v>63</v>
      </c>
      <c r="Y107">
        <v>0.29739485882285255</v>
      </c>
      <c r="Z107" t="s">
        <v>65</v>
      </c>
    </row>
    <row r="108" spans="1:26" x14ac:dyDescent="0.25">
      <c r="A108" s="57">
        <v>32</v>
      </c>
      <c r="B108" s="57" t="s">
        <v>63</v>
      </c>
      <c r="C108" t="s">
        <v>580</v>
      </c>
      <c r="D108" s="57" t="s">
        <v>63</v>
      </c>
      <c r="E108" t="s">
        <v>581</v>
      </c>
      <c r="F108" s="57" t="s">
        <v>63</v>
      </c>
      <c r="G108">
        <v>395</v>
      </c>
      <c r="H108" s="57" t="s">
        <v>63</v>
      </c>
      <c r="I108">
        <v>3.588625420187154E-2</v>
      </c>
      <c r="J108" s="57" t="s">
        <v>63</v>
      </c>
      <c r="K108">
        <v>3.588625420187154E-2</v>
      </c>
      <c r="L108" s="57" t="s">
        <v>63</v>
      </c>
      <c r="M108" s="6">
        <v>0</v>
      </c>
      <c r="N108" s="57" t="s">
        <v>63</v>
      </c>
      <c r="O108">
        <v>0.204109894277722</v>
      </c>
      <c r="P108" s="57" t="s">
        <v>63</v>
      </c>
      <c r="Q108">
        <v>0.20411202768691</v>
      </c>
      <c r="R108" s="57" t="s">
        <v>63</v>
      </c>
      <c r="S108">
        <v>1.0452257572124424E-3</v>
      </c>
      <c r="T108" s="57" t="s">
        <v>63</v>
      </c>
      <c r="U108">
        <v>4.1660848942062997E-2</v>
      </c>
      <c r="V108" s="57" t="s">
        <v>63</v>
      </c>
      <c r="W108">
        <v>4.1661719846462102E-2</v>
      </c>
      <c r="X108" s="57" t="s">
        <v>63</v>
      </c>
      <c r="Y108">
        <v>2.0904624394857407E-3</v>
      </c>
      <c r="Z108" t="s">
        <v>65</v>
      </c>
    </row>
  </sheetData>
  <sortState xmlns:xlrd2="http://schemas.microsoft.com/office/spreadsheetml/2017/richdata2" ref="A59:Z108">
    <sortCondition descending="1" ref="M59:M108"/>
  </sortState>
  <hyperlinks>
    <hyperlink ref="Z2" r:id="rId1" xr:uid="{DCF95477-698B-44AD-A5E4-E4BA9B212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3</vt:i4>
      </vt:variant>
    </vt:vector>
  </HeadingPairs>
  <TitlesOfParts>
    <vt:vector size="27" baseType="lpstr">
      <vt:lpstr>EstadosUsa</vt:lpstr>
      <vt:lpstr>PopLatina</vt:lpstr>
      <vt:lpstr>DesempleoLatino</vt:lpstr>
      <vt:lpstr>Modelo</vt:lpstr>
      <vt:lpstr>Desempleo_Serie_Latino1</vt:lpstr>
      <vt:lpstr>Desempleo_Serie_Latino2</vt:lpstr>
      <vt:lpstr>DesempleoUsa</vt:lpstr>
      <vt:lpstr>DesempleoSectores_USA</vt:lpstr>
      <vt:lpstr>cpsaat18</vt:lpstr>
      <vt:lpstr>Sectores_2</vt:lpstr>
      <vt:lpstr>C1</vt:lpstr>
      <vt:lpstr>C1_Latex</vt:lpstr>
      <vt:lpstr>C2</vt:lpstr>
      <vt:lpstr>C2_Latex</vt:lpstr>
      <vt:lpstr>C3</vt:lpstr>
      <vt:lpstr>C3_Latex</vt:lpstr>
      <vt:lpstr>C4</vt:lpstr>
      <vt:lpstr>C4_Latex</vt:lpstr>
      <vt:lpstr>MuniFGT_50</vt:lpstr>
      <vt:lpstr>MuniFGT_50_2</vt:lpstr>
      <vt:lpstr>C5</vt:lpstr>
      <vt:lpstr>C5_Latex</vt:lpstr>
      <vt:lpstr>C6</vt:lpstr>
      <vt:lpstr>C6_Latex</vt:lpstr>
      <vt:lpstr>DesempleoUsa!cps_empsit_a01.f.1</vt:lpstr>
      <vt:lpstr>DesempleoLatino!cps_empsit_a03.f.1</vt:lpstr>
      <vt:lpstr>DesempleoSectores_USA!cps_empsit_a11.f.1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PREZA</dc:creator>
  <cp:lastModifiedBy>ELIAS PREZA</cp:lastModifiedBy>
  <dcterms:created xsi:type="dcterms:W3CDTF">2020-05-09T22:28:33Z</dcterms:created>
  <dcterms:modified xsi:type="dcterms:W3CDTF">2020-10-10T16:35:02Z</dcterms:modified>
</cp:coreProperties>
</file>