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9a795fd2ce2e7c/Área de Trabalho/Hackaton_Ustore/"/>
    </mc:Choice>
  </mc:AlternateContent>
  <xr:revisionPtr revIDLastSave="2232" documentId="11_AD4D361C20488DEA4E38A07B6CDD569E5BDEDD8E" xr6:coauthVersionLast="47" xr6:coauthVersionMax="47" xr10:uidLastSave="{69EE55BD-33EE-4C50-B785-2F0870C1069D}"/>
  <bookViews>
    <workbookView xWindow="-120" yWindow="-120" windowWidth="20730" windowHeight="11160" activeTab="4" xr2:uid="{00000000-000D-0000-FFFF-FFFF00000000}"/>
  </bookViews>
  <sheets>
    <sheet name="DADOS GERAIS" sheetId="14" r:id="rId1"/>
    <sheet name="PRODUTOS" sheetId="2" r:id="rId2"/>
    <sheet name="INSTÂNCIAS" sheetId="11" r:id="rId3"/>
    <sheet name="VOLUMES" sheetId="12" r:id="rId4"/>
    <sheet name="OPERAÇÕES" sheetId="13" r:id="rId5"/>
  </sheets>
  <definedNames>
    <definedName name="_xlnm._FilterDatabase" localSheetId="3" hidden="1">VOLUMES!$H$3:$I$20</definedName>
    <definedName name="DadosExternos_1" localSheetId="2" hidden="1">INSTÂNCIAS!$B$3:$G$262</definedName>
    <definedName name="DadosExternos_1" localSheetId="1" hidden="1">PRODUTOS!$B$3:$C$46</definedName>
    <definedName name="DadosExternos_2" localSheetId="3" hidden="1">VOLUMES!$B$3:$E$410</definedName>
    <definedName name="DadosExternos_3" localSheetId="4" hidden="1">OPERAÇÕES!#REF!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21" i="11"/>
  <c r="F22" i="11"/>
  <c r="F23" i="11"/>
  <c r="F24" i="11"/>
  <c r="F25" i="11"/>
  <c r="F26" i="11"/>
  <c r="F27" i="11"/>
  <c r="F28" i="11"/>
  <c r="F15" i="11"/>
  <c r="F16" i="11"/>
  <c r="F17" i="11"/>
  <c r="F7" i="11"/>
  <c r="F13" i="11"/>
  <c r="F10" i="11"/>
  <c r="F11" i="11"/>
  <c r="F14" i="11"/>
  <c r="F4" i="11"/>
  <c r="F5" i="11"/>
  <c r="F6" i="11"/>
  <c r="F12" i="11"/>
  <c r="F9" i="11"/>
  <c r="F8" i="11"/>
  <c r="F18" i="11"/>
  <c r="F19" i="11"/>
  <c r="F29" i="11"/>
  <c r="F30" i="11"/>
  <c r="F32" i="11"/>
  <c r="F31" i="11"/>
  <c r="F33" i="11"/>
  <c r="F34" i="11"/>
  <c r="F57" i="11"/>
  <c r="F128" i="11"/>
  <c r="F130" i="11"/>
  <c r="F132" i="11"/>
  <c r="F133" i="11"/>
  <c r="F134" i="11"/>
  <c r="F135" i="11"/>
  <c r="F136" i="11"/>
  <c r="F137" i="11"/>
  <c r="F138" i="11"/>
  <c r="F202" i="11"/>
  <c r="F55" i="11"/>
  <c r="F106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6" i="11"/>
  <c r="F58" i="11"/>
  <c r="F59" i="11"/>
  <c r="F60" i="11"/>
  <c r="F61" i="11"/>
  <c r="F62" i="11"/>
  <c r="F63" i="11"/>
  <c r="F64" i="11"/>
  <c r="F65" i="11"/>
  <c r="F66" i="11"/>
  <c r="F67" i="11"/>
  <c r="F68" i="11"/>
  <c r="F139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140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29" i="11"/>
  <c r="F107" i="11"/>
  <c r="F108" i="11"/>
  <c r="F109" i="11"/>
  <c r="F110" i="11"/>
  <c r="F111" i="11"/>
  <c r="F112" i="11"/>
  <c r="F113" i="11"/>
  <c r="F114" i="11"/>
  <c r="F131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233" i="11"/>
  <c r="F234" i="11"/>
  <c r="F235" i="11"/>
  <c r="F236" i="11"/>
  <c r="F171" i="11"/>
  <c r="F237" i="11"/>
  <c r="F238" i="11"/>
  <c r="F172" i="11"/>
  <c r="F239" i="11"/>
  <c r="F173" i="11"/>
  <c r="F174" i="11"/>
  <c r="F175" i="11"/>
  <c r="F203" i="11"/>
  <c r="F176" i="11"/>
  <c r="F177" i="11"/>
  <c r="F178" i="11"/>
  <c r="F179" i="11"/>
  <c r="F180" i="11"/>
  <c r="F181" i="11"/>
  <c r="F182" i="11"/>
  <c r="F183" i="11"/>
  <c r="F240" i="11"/>
  <c r="F241" i="11"/>
  <c r="F184" i="11"/>
  <c r="F185" i="11"/>
  <c r="F186" i="11"/>
  <c r="F242" i="11"/>
  <c r="F187" i="11"/>
  <c r="F188" i="11"/>
  <c r="F189" i="11"/>
  <c r="F190" i="11"/>
  <c r="F191" i="11"/>
  <c r="F192" i="11"/>
  <c r="F193" i="11"/>
  <c r="F194" i="11"/>
  <c r="F195" i="11"/>
  <c r="F243" i="11"/>
  <c r="F196" i="11"/>
  <c r="F197" i="11"/>
  <c r="F198" i="11"/>
  <c r="F244" i="11"/>
  <c r="F199" i="11"/>
  <c r="F200" i="11"/>
  <c r="F245" i="11"/>
  <c r="F246" i="11"/>
  <c r="F247" i="11"/>
  <c r="F248" i="11"/>
  <c r="F249" i="11"/>
  <c r="F250" i="11"/>
  <c r="F204" i="11"/>
  <c r="F251" i="11"/>
  <c r="F205" i="11"/>
  <c r="F206" i="11"/>
  <c r="F207" i="11"/>
  <c r="F208" i="11"/>
  <c r="F209" i="11"/>
  <c r="F210" i="11"/>
  <c r="F211" i="11"/>
  <c r="F212" i="11"/>
  <c r="F252" i="11"/>
  <c r="F213" i="11"/>
  <c r="F253" i="11"/>
  <c r="F214" i="11"/>
  <c r="F215" i="11"/>
  <c r="F201" i="11"/>
  <c r="F254" i="11"/>
  <c r="F216" i="11"/>
  <c r="F255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56" i="11"/>
  <c r="F257" i="11"/>
  <c r="F229" i="11"/>
  <c r="F258" i="11"/>
  <c r="F230" i="11"/>
  <c r="F231" i="11"/>
  <c r="F259" i="11"/>
  <c r="F260" i="11"/>
  <c r="F232" i="11"/>
  <c r="F261" i="11"/>
  <c r="F262" i="11"/>
  <c r="F20" i="11"/>
  <c r="D18" i="2"/>
  <c r="D4" i="2"/>
  <c r="D8" i="2"/>
  <c r="D21" i="2"/>
  <c r="D24" i="2"/>
  <c r="D12" i="2"/>
  <c r="D44" i="2"/>
  <c r="D23" i="2"/>
  <c r="D16" i="2"/>
  <c r="D6" i="2"/>
  <c r="D7" i="2"/>
  <c r="D36" i="2"/>
  <c r="D9" i="2"/>
  <c r="D25" i="2"/>
  <c r="D5" i="2"/>
  <c r="D13" i="2"/>
  <c r="D42" i="2"/>
  <c r="D39" i="2"/>
  <c r="D10" i="2"/>
  <c r="D34" i="2"/>
  <c r="D45" i="2"/>
  <c r="D29" i="2"/>
  <c r="D14" i="2"/>
  <c r="D27" i="2"/>
  <c r="D19" i="2"/>
  <c r="D28" i="2"/>
  <c r="D20" i="2"/>
  <c r="D11" i="2"/>
  <c r="D31" i="2"/>
  <c r="D30" i="2"/>
  <c r="D33" i="2"/>
  <c r="D15" i="2"/>
  <c r="D40" i="2"/>
  <c r="D17" i="2"/>
  <c r="D22" i="2"/>
  <c r="D37" i="2"/>
  <c r="D38" i="2"/>
  <c r="D26" i="2"/>
  <c r="D32" i="2"/>
  <c r="D41" i="2"/>
  <c r="D35" i="2"/>
  <c r="D46" i="2"/>
  <c r="D43" i="2"/>
  <c r="C9" i="14"/>
  <c r="D9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67C32-7C81-4A94-B48F-3019DCB40D58}" keepAlive="1" name="Consulta - INSTÂNCIA" description="Conexão com a consulta 'INSTÂNCIA' na pasta de trabalho." type="5" refreshedVersion="7" background="1" saveData="1">
    <dbPr connection="Provider=Microsoft.Mashup.OleDb.1;Data Source=$Workbook$;Location=INSTÂNCIA;Extended Properties=&quot;&quot;" command="SELECT * FROM [INSTÂNCIA]"/>
  </connection>
  <connection id="2" xr16:uid="{68E34F3A-30EC-4D0C-8C53-B539A9A72DFA}" keepAlive="1" name="Consulta - OPERAÇÃO" description="Conexão com a consulta 'OPERAÇÃO' na pasta de trabalho." type="5" refreshedVersion="7" background="1" saveData="1">
    <dbPr connection="Provider=Microsoft.Mashup.OleDb.1;Data Source=$Workbook$;Location=OPERAÇÃO;Extended Properties=&quot;&quot;" command="SELECT * FROM [OPERAÇÃO]"/>
  </connection>
  <connection id="3" xr16:uid="{ED03374B-21E2-426F-A865-90B58223258F}" keepAlive="1" name="Consulta - PRODUTO" description="Conexão com a consulta 'PRODUTO' na pasta de trabalho." type="5" refreshedVersion="7" background="1" saveData="1">
    <dbPr connection="Provider=Microsoft.Mashup.OleDb.1;Data Source=$Workbook$;Location=PRODUTO;Extended Properties=&quot;&quot;" command="SELECT * FROM [PRODUTO]"/>
  </connection>
  <connection id="4" xr16:uid="{A225D828-69DC-47C4-9228-AD5778CDC457}" keepAlive="1" name="Consulta - VOLUME" description="Conexão com a consulta 'VOLUME' na pasta de trabalho." type="5" refreshedVersion="7" background="1" saveData="1">
    <dbPr connection="Provider=Microsoft.Mashup.OleDb.1;Data Source=$Workbook$;Location=VOLUME;Extended Properties=&quot;&quot;" command="SELECT * FROM [VOLUME]"/>
  </connection>
</connections>
</file>

<file path=xl/sharedStrings.xml><?xml version="1.0" encoding="utf-8"?>
<sst xmlns="http://schemas.openxmlformats.org/spreadsheetml/2006/main" count="1798" uniqueCount="853">
  <si>
    <t>Valor</t>
  </si>
  <si>
    <t>Quantidade Usada</t>
  </si>
  <si>
    <t>t2.micro | Linux</t>
  </si>
  <si>
    <t>i-7e906f086b5a03240</t>
  </si>
  <si>
    <t>sa-east-1</t>
  </si>
  <si>
    <t>i-bc8368594104f6670</t>
  </si>
  <si>
    <t>i-3ec1b9b86fc2fc880</t>
  </si>
  <si>
    <t>i-a1420de98e451da40</t>
  </si>
  <si>
    <t>i-0debbbe4f2ad11a90</t>
  </si>
  <si>
    <t>i-564c613465be74d50</t>
  </si>
  <si>
    <t>i-e12ecedf857b84160</t>
  </si>
  <si>
    <t>i-c8d030090c40b2100</t>
  </si>
  <si>
    <t>i-9fda1b825cac84e70</t>
  </si>
  <si>
    <t>i-57fa643d72b3193c0</t>
  </si>
  <si>
    <t>i-2f01485067e82bc20</t>
  </si>
  <si>
    <t>i-019041fa</t>
  </si>
  <si>
    <t>us-east-1</t>
  </si>
  <si>
    <t>i-00e0b60e0555ad960</t>
  </si>
  <si>
    <t>i-573c6b86228db36e0</t>
  </si>
  <si>
    <t>i-9daf6bde151d20f50</t>
  </si>
  <si>
    <t>i-f908c476e02a922f0</t>
  </si>
  <si>
    <t>i-a484884ba7257c360</t>
  </si>
  <si>
    <t>i-827640c7a16839fc0</t>
  </si>
  <si>
    <t>i-9f4b346d9d1d9e1c0</t>
  </si>
  <si>
    <t>i-e1372a77f4cc24f10</t>
  </si>
  <si>
    <t>i-0d4a4c46fe6efcc20</t>
  </si>
  <si>
    <t>i-51401b140f0ee3960</t>
  </si>
  <si>
    <t>i-545ecc92f9aa57d00</t>
  </si>
  <si>
    <t>i-f46431647731d93e0</t>
  </si>
  <si>
    <t>i-72e6693a4eb204940</t>
  </si>
  <si>
    <t>i-ee3294163cb18bab0</t>
  </si>
  <si>
    <t>i-134d999859e5a4340</t>
  </si>
  <si>
    <t>i-1b023b7305b3f61c0</t>
  </si>
  <si>
    <t>i-3185a10e9cc97c250</t>
  </si>
  <si>
    <t>i-9649de8e351ac5830</t>
  </si>
  <si>
    <t>i-199160c776f7a17b0</t>
  </si>
  <si>
    <t>i-7f3a2e1c6510db410</t>
  </si>
  <si>
    <t>i-3aebadab518081980</t>
  </si>
  <si>
    <t>i-651afbaa45c0f2490</t>
  </si>
  <si>
    <t>i-4e67820301b502f40</t>
  </si>
  <si>
    <t>i-72ac1d68e78e8b270</t>
  </si>
  <si>
    <t>i-1d844648de94deb30</t>
  </si>
  <si>
    <t>i-9ad5ab1019f2b5400</t>
  </si>
  <si>
    <t>i-3c0adeab8a25523f0</t>
  </si>
  <si>
    <t>i-aa23c5c78f42e4600</t>
  </si>
  <si>
    <t>i-53faadee106640320</t>
  </si>
  <si>
    <t>i-e3e218eaab48e1650</t>
  </si>
  <si>
    <t>i-36bfb17d78d2513a0</t>
  </si>
  <si>
    <t>i-ae6a73231a6ea2ba0</t>
  </si>
  <si>
    <t>t2.medium | Windows</t>
  </si>
  <si>
    <t>i-b8707b92401d96a90</t>
  </si>
  <si>
    <t>t3a.small | Linux</t>
  </si>
  <si>
    <t>i-2fd7d1ee65c136cd0</t>
  </si>
  <si>
    <t>i-92bf551b5068be190</t>
  </si>
  <si>
    <t>i-961b7844ccd1df330</t>
  </si>
  <si>
    <t>m4.large | Linux</t>
  </si>
  <si>
    <t>i-b06ef03343045ff00</t>
  </si>
  <si>
    <t>i-9de16086b9df3ee20</t>
  </si>
  <si>
    <t>i-d1a7d3f096070cf20</t>
  </si>
  <si>
    <t>i-714a15ab3e2c3f270</t>
  </si>
  <si>
    <t>i-0533b497dae612350</t>
  </si>
  <si>
    <t>i-dd7ac6a38b1835fd0</t>
  </si>
  <si>
    <t>i-cb9c54724a5df4df0</t>
  </si>
  <si>
    <t>i-7332c454b0a5d3410</t>
  </si>
  <si>
    <t>i-1cf9b6765eaf55bc0</t>
  </si>
  <si>
    <t>i-cf714ffefc444b9c0</t>
  </si>
  <si>
    <t>i-43a261e8fbbc382a0</t>
  </si>
  <si>
    <t>i-44fd3b5e05c914960</t>
  </si>
  <si>
    <t>i-6ef05cb8e580f11e0</t>
  </si>
  <si>
    <t>i-8f5d21ba266eac2c0</t>
  </si>
  <si>
    <t>i-6b4ee24b9ec0550f0</t>
  </si>
  <si>
    <t>i-27fd72b781690de10</t>
  </si>
  <si>
    <t>i-533c2dc87479d87b0</t>
  </si>
  <si>
    <t>i-1469c95f76a609c60</t>
  </si>
  <si>
    <t>i-38de938df33a69e70</t>
  </si>
  <si>
    <t>i-3ee04c95a7133acf0</t>
  </si>
  <si>
    <t>i-f74d5d86d1e225810</t>
  </si>
  <si>
    <t>i-bd6fecdbd4afbd960</t>
  </si>
  <si>
    <t>i-5233e45fe7fb67120</t>
  </si>
  <si>
    <t>i-8ba5019e92469c480</t>
  </si>
  <si>
    <t>i-cb110224021b6da70</t>
  </si>
  <si>
    <t>i-b1e44012e15d6c3b0</t>
  </si>
  <si>
    <t>i-4d389a34dfaa45440</t>
  </si>
  <si>
    <t>i-bce30de44a419eb40</t>
  </si>
  <si>
    <t>i-e6c14ec5ed2dc6030</t>
  </si>
  <si>
    <t>i-45b4e49cb8f7bd8a0</t>
  </si>
  <si>
    <t>i-ed5506cd9650dd1b0</t>
  </si>
  <si>
    <t>i-d539bd1152836db40</t>
  </si>
  <si>
    <t>i-22291749bdfd22c60</t>
  </si>
  <si>
    <t>i-d9f9c391c26b28710</t>
  </si>
  <si>
    <t>i-7136eee3161086880</t>
  </si>
  <si>
    <t>i-72732ee25b7573160</t>
  </si>
  <si>
    <t>i-0c890d27e406e70d0</t>
  </si>
  <si>
    <t>i-bcab8b814a0013cf0</t>
  </si>
  <si>
    <t>i-ffcda46d72aef5e30</t>
  </si>
  <si>
    <t>i-587d86a370f15d0e0</t>
  </si>
  <si>
    <t>i-18d9a4c2abf54a920</t>
  </si>
  <si>
    <t>i-fa116a7ac31140bf0</t>
  </si>
  <si>
    <t>i-40551bf21709a8dc0</t>
  </si>
  <si>
    <t>i-ee2f7c6f2c90a5b70</t>
  </si>
  <si>
    <t>i-43cd2f3ee7aa594a0</t>
  </si>
  <si>
    <t>i-d0895b77636e48300</t>
  </si>
  <si>
    <t>i-d487df97d3f7a1700</t>
  </si>
  <si>
    <t>i-3eb8dda0d77e2aa90</t>
  </si>
  <si>
    <t>i-0208489217fe6f370</t>
  </si>
  <si>
    <t>i-3e99f98d6721f7c70</t>
  </si>
  <si>
    <t>i-7ff7087522ca7c690</t>
  </si>
  <si>
    <t>i-cc8ede3cb54fe58a0</t>
  </si>
  <si>
    <t>i-021ac2bbf81123dd0</t>
  </si>
  <si>
    <t>i-f1515dcc0b78559d0</t>
  </si>
  <si>
    <t>i-f0183b4eff671f9b0</t>
  </si>
  <si>
    <t>i-1195c7e0a7910b620</t>
  </si>
  <si>
    <t>i-d8b47f69e28296540</t>
  </si>
  <si>
    <t>i-6cc737ad22687db50</t>
  </si>
  <si>
    <t>i-687f735700d525440</t>
  </si>
  <si>
    <t>i-7e169255b5e7ed200</t>
  </si>
  <si>
    <t>i-f4f0429e87e2aaf10</t>
  </si>
  <si>
    <t>i-bd5ea494db536f410</t>
  </si>
  <si>
    <t>i-21ca90b1510530c90</t>
  </si>
  <si>
    <t>i-9843505593ae4df70</t>
  </si>
  <si>
    <t>i-e4d26689e21212c50</t>
  </si>
  <si>
    <t>i-af088edc42a4949e0</t>
  </si>
  <si>
    <t>i-353e7ce807f1bf620</t>
  </si>
  <si>
    <t>i-a2d4d44483aad75d0</t>
  </si>
  <si>
    <t>i-2af0d8c570a766440</t>
  </si>
  <si>
    <t>i-5f566be8272882fa0</t>
  </si>
  <si>
    <t>i-8384a0870ab76db10</t>
  </si>
  <si>
    <t>i-1594d6c26ec21cfb0</t>
  </si>
  <si>
    <t>i-eb84d668efb3e4630</t>
  </si>
  <si>
    <t>i-1776078cfda82f540</t>
  </si>
  <si>
    <t>i-eab152e8378ca3fe0</t>
  </si>
  <si>
    <t>i-351a2da5248265480</t>
  </si>
  <si>
    <t>i-dd014282ff8d18bc0</t>
  </si>
  <si>
    <t>i-e2cb9893e065cb3a0</t>
  </si>
  <si>
    <t>i-c213a0ec31c9b2120</t>
  </si>
  <si>
    <t>i-e0df496a229bf5e80</t>
  </si>
  <si>
    <t>i-54e4b6a9650c01fd0</t>
  </si>
  <si>
    <t>i-0b465cf2dc6446060</t>
  </si>
  <si>
    <t>i-add5c8f50281ed010</t>
  </si>
  <si>
    <t>i-dd13850c99153c9e0</t>
  </si>
  <si>
    <t>i-cdb711fd32ea1d080</t>
  </si>
  <si>
    <t>i-0f0d08b6da7cdff30</t>
  </si>
  <si>
    <t>i-8de67d2efb8272ec0</t>
  </si>
  <si>
    <t>i-f2e187b83ed333c80</t>
  </si>
  <si>
    <t>i-b6b10eaa8b8d5f840</t>
  </si>
  <si>
    <t>i-cc8e4cbfb74a0c160</t>
  </si>
  <si>
    <t>i-5b3a0137c85b97db0</t>
  </si>
  <si>
    <t>t2.medium | Linux</t>
  </si>
  <si>
    <t>i-96cefd058fbde20c0</t>
  </si>
  <si>
    <t>i-6778ec0014f420c00</t>
  </si>
  <si>
    <t>i-12c35dbd885ea34d0</t>
  </si>
  <si>
    <t>i-b02ad6cb823c67840</t>
  </si>
  <si>
    <t>i-7e374010fca31b180</t>
  </si>
  <si>
    <t>i-087b66e7fcfa923f0</t>
  </si>
  <si>
    <t>i-7e27182369a4eac90</t>
  </si>
  <si>
    <t>i-e7b6b39d5989c30a0</t>
  </si>
  <si>
    <t>i-264e674a53477b8e0</t>
  </si>
  <si>
    <t>i-4778eed10dc6ae6c0</t>
  </si>
  <si>
    <t>i-3f25c2a16d6e41990</t>
  </si>
  <si>
    <t>i-039f5bed96d4e1c00</t>
  </si>
  <si>
    <t>i-65efb77657db325e0</t>
  </si>
  <si>
    <t>i-a201ab5b273ff1180</t>
  </si>
  <si>
    <t>i-fafcf2f2ef8fbd400</t>
  </si>
  <si>
    <t>i-76294250f68c06f20</t>
  </si>
  <si>
    <t>i-66eb333cdf1efb950</t>
  </si>
  <si>
    <t>i-7ced82f78fb650c70</t>
  </si>
  <si>
    <t>i-e85688ce99f139300</t>
  </si>
  <si>
    <t>i-48568c52b4278ccd0</t>
  </si>
  <si>
    <t>i-798826c1c382f07f0</t>
  </si>
  <si>
    <t>i-9b2c1268cb824b900</t>
  </si>
  <si>
    <t>i-8b85497fccde89790</t>
  </si>
  <si>
    <t>i-8de602537b97a74c0</t>
  </si>
  <si>
    <t>i-05ee016753c6b5020</t>
  </si>
  <si>
    <t>i-1fe9b1a319c1204c0</t>
  </si>
  <si>
    <t>i-3582791cc0de83440</t>
  </si>
  <si>
    <t>i-5e9b93cf32e0ae7a0</t>
  </si>
  <si>
    <t>i-2ee4ceae0b804c0a0</t>
  </si>
  <si>
    <t>i-4f194116fe55557e0</t>
  </si>
  <si>
    <t>i-f67b9702513545520</t>
  </si>
  <si>
    <t>i-86678ef10f4db01b0</t>
  </si>
  <si>
    <t>i-8523a60fbc42b19d0</t>
  </si>
  <si>
    <t>t3.small | Linux</t>
  </si>
  <si>
    <t>i-0a3ab0660f0265640</t>
  </si>
  <si>
    <t>i-cde755ce42b2797c0</t>
  </si>
  <si>
    <t>i-6578704527ec34fb0</t>
  </si>
  <si>
    <t>i-9fe81ed737e2385b0</t>
  </si>
  <si>
    <t>c5.large | Linux</t>
  </si>
  <si>
    <t>i-471efe72c04ae0ba0</t>
  </si>
  <si>
    <t>t3.small | Windows</t>
  </si>
  <si>
    <t>i-c02bdbd210ba4ffa0</t>
  </si>
  <si>
    <t>m5.xlarge | Linux</t>
  </si>
  <si>
    <t>i-e487ede8d1bde24a0</t>
  </si>
  <si>
    <t>c5.xlarge | Linux</t>
  </si>
  <si>
    <t>i-040422cdc36d44cb0</t>
  </si>
  <si>
    <t>i-908119c3f2ef58b60</t>
  </si>
  <si>
    <t>t3a.medium | Linux</t>
  </si>
  <si>
    <t>i-16538e65a21af2800</t>
  </si>
  <si>
    <t>i-537247c59f9130650</t>
  </si>
  <si>
    <t>i-0c151c5ef3a1152e0</t>
  </si>
  <si>
    <t>i-ba71195cf6b32ccc0</t>
  </si>
  <si>
    <t>i-fa8637b471a5c1d30</t>
  </si>
  <si>
    <t>i-00d3c4273addb0b30</t>
  </si>
  <si>
    <t>i-3b33e61f37c3c5fa0</t>
  </si>
  <si>
    <t>i-e674e4e6b1fe2c1a0</t>
  </si>
  <si>
    <t>i-9f5a8ed810bdfbb70</t>
  </si>
  <si>
    <t>i-d857defea5e40e440</t>
  </si>
  <si>
    <t>i-ec6557488893bb460</t>
  </si>
  <si>
    <t>i-67590cd1f292980e0</t>
  </si>
  <si>
    <t>i-8b7635a945876c380</t>
  </si>
  <si>
    <t>t2.large | Linux</t>
  </si>
  <si>
    <t>i-fa9e50710343b40e0</t>
  </si>
  <si>
    <t>i-4a3ad92f82e9e81d0</t>
  </si>
  <si>
    <t>i-aa19988e8d55e2e80</t>
  </si>
  <si>
    <t>i-d6935438a52ae5000</t>
  </si>
  <si>
    <t>i-7e40998ce21a56b90</t>
  </si>
  <si>
    <t>i-02bddbe78411b8d80</t>
  </si>
  <si>
    <t>i-10a360645ca37be00</t>
  </si>
  <si>
    <t>i-a0a0c94e0b209f920</t>
  </si>
  <si>
    <t>i-8dd53b19189476870</t>
  </si>
  <si>
    <t>i-00a6e58021ca0ac30</t>
  </si>
  <si>
    <t>i-bbb2b8785b14e5200</t>
  </si>
  <si>
    <t>i-984c9dfa9198287d0</t>
  </si>
  <si>
    <t>i-2d675963992c0ab60</t>
  </si>
  <si>
    <t>i-920d4ee6403648a40</t>
  </si>
  <si>
    <t>i-4bad452374c7ca9b0</t>
  </si>
  <si>
    <t>i-3a055a1e84052b050</t>
  </si>
  <si>
    <t>i-a5c9c1a7b8d539d50</t>
  </si>
  <si>
    <t>i-d4514c8163ed4eff0</t>
  </si>
  <si>
    <t>i-718d84965d69b9e90</t>
  </si>
  <si>
    <t>i-35f95786ae583d620</t>
  </si>
  <si>
    <t>i-b08089fc7b6a2a500</t>
  </si>
  <si>
    <t>i-55af2df12067797a0</t>
  </si>
  <si>
    <t>i-ca49fe6aa4de502f0</t>
  </si>
  <si>
    <t>i-f394598536b758160</t>
  </si>
  <si>
    <t>i-8eb20bd8bc1e142c0</t>
  </si>
  <si>
    <t>i-43a245b6dfa0a23c0</t>
  </si>
  <si>
    <t>i-f6283ee8e26154090</t>
  </si>
  <si>
    <t>i-fa91cd996a1fbdc20</t>
  </si>
  <si>
    <t>i-65cdfde9fef9d1bf0</t>
  </si>
  <si>
    <t>i-cf9589365161b5360</t>
  </si>
  <si>
    <t>i-0a6dab92ea1d0f8e0</t>
  </si>
  <si>
    <t>i-4c83694d0bcb97aa0</t>
  </si>
  <si>
    <t>i-0f1a9f93627f0ea90</t>
  </si>
  <si>
    <t>i-6ba312173d02554e0</t>
  </si>
  <si>
    <t>i-ca8270b1c93136ed0</t>
  </si>
  <si>
    <t>i-b11a27d227ab7ab20</t>
  </si>
  <si>
    <t>i-56ce8c82ce0ba7500</t>
  </si>
  <si>
    <t>i-c081189c4b0ed98e0</t>
  </si>
  <si>
    <t>i-221e38f985d967880</t>
  </si>
  <si>
    <t>i-c40a19f6a454f94f0</t>
  </si>
  <si>
    <t>i-6fe407947b4e84250</t>
  </si>
  <si>
    <t>i-6fd8d8800159dd520</t>
  </si>
  <si>
    <t>i-39fb0b7347d421760</t>
  </si>
  <si>
    <t>i-8a9ae1bde2142da70</t>
  </si>
  <si>
    <t>i-41936e6d41fb5b180</t>
  </si>
  <si>
    <t>i-6f132c86f487f4500</t>
  </si>
  <si>
    <t>i-6570bff4432cc7480</t>
  </si>
  <si>
    <t>i-e745be8f8c529b3c0</t>
  </si>
  <si>
    <t>i-6063dd18e8569c520</t>
  </si>
  <si>
    <t>i-eca6cd9517a574a00</t>
  </si>
  <si>
    <t>i-a072ecb7da53e45a0</t>
  </si>
  <si>
    <t>i-5c08ed68d9e4642a0</t>
  </si>
  <si>
    <t>i-8e8fcd146c624aef0</t>
  </si>
  <si>
    <t>i-15be16f142df8b0c0</t>
  </si>
  <si>
    <t>i-7f382fb244e186ce0</t>
  </si>
  <si>
    <t>i-89dfd6c66eb2d0ee0</t>
  </si>
  <si>
    <t>i-ab695db2808f633d0</t>
  </si>
  <si>
    <t>i-a6db1578b2e3ebca0</t>
  </si>
  <si>
    <t>i-010428e38163c56f0</t>
  </si>
  <si>
    <t>i-c079ae775f58968f0</t>
  </si>
  <si>
    <t>t3a.large | Linux</t>
  </si>
  <si>
    <t>i-bb51e088a878176f0</t>
  </si>
  <si>
    <t>i-afdc82136cfb305f0</t>
  </si>
  <si>
    <t>i-368a45e8f7764ab50</t>
  </si>
  <si>
    <t>i-69a2d187b15d406e0</t>
  </si>
  <si>
    <t>i-e7ca23004bad40180</t>
  </si>
  <si>
    <t>Tipo do Volume</t>
  </si>
  <si>
    <t>gp2</t>
  </si>
  <si>
    <t>vol-06b9420a970e48560</t>
  </si>
  <si>
    <t>vol-39ca9fd5acdaa0040</t>
  </si>
  <si>
    <t>vol-17be1ae2fde45b750</t>
  </si>
  <si>
    <t>vol-944f9075e5adb5220</t>
  </si>
  <si>
    <t>vol-749866f7ba23c3720</t>
  </si>
  <si>
    <t>vol-b1b61693a9c14faf0</t>
  </si>
  <si>
    <t>vol-ef1bb4d61a5fa6bb0</t>
  </si>
  <si>
    <t>vol-c8585f98b16dbdbe0</t>
  </si>
  <si>
    <t>vol-ba5be9b72cec7e4b0</t>
  </si>
  <si>
    <t>vol-47e85a881db7062c0</t>
  </si>
  <si>
    <t>vol-746234e9c0d54d2e0</t>
  </si>
  <si>
    <t>vol-a51864dc46e3145b0</t>
  </si>
  <si>
    <t>vol-3ffd62391ebb940a0</t>
  </si>
  <si>
    <t>vol-1780adf039e6a6480</t>
  </si>
  <si>
    <t>vol-d627b54bf8cea1e80</t>
  </si>
  <si>
    <t>vol-a0a435618eae22d20</t>
  </si>
  <si>
    <t>vol-1b6a83b69a5defbe0</t>
  </si>
  <si>
    <t>vol-6fae8c9ad73da3c50</t>
  </si>
  <si>
    <t>vol-3e35d4ec77549be50</t>
  </si>
  <si>
    <t>vol-34416fb1f37265610</t>
  </si>
  <si>
    <t>vol-74c790857fe56b0c0</t>
  </si>
  <si>
    <t>vol-415ef2f7ad34cbef0</t>
  </si>
  <si>
    <t>vol-9ce0897600a000ed0</t>
  </si>
  <si>
    <t>vol-227b0b8826e55c010</t>
  </si>
  <si>
    <t>vol-048531ae897ca9a20</t>
  </si>
  <si>
    <t>vol-595e900db61bf7df0</t>
  </si>
  <si>
    <t>vol-6494611affee5b2c0</t>
  </si>
  <si>
    <t>vol-9a80b948fd4667bf0</t>
  </si>
  <si>
    <t>vol-0f1f9f4ab48e1e870</t>
  </si>
  <si>
    <t>vol-119976db47cb3d100</t>
  </si>
  <si>
    <t>vol-b5aec064478a201e0</t>
  </si>
  <si>
    <t>vol-a6980f8a4e9623240</t>
  </si>
  <si>
    <t>vol-2cac803e6b3fe3640</t>
  </si>
  <si>
    <t>vol-ce40dd83af2d70a40</t>
  </si>
  <si>
    <t>vol-11539153f96dc14a0</t>
  </si>
  <si>
    <t>vol-6945c633aaeb64140</t>
  </si>
  <si>
    <t>vol-6b4a9c5ea7537eee0</t>
  </si>
  <si>
    <t>vol-ed80ca102e49b3540</t>
  </si>
  <si>
    <t>vol-58d172bc776375ac0</t>
  </si>
  <si>
    <t>vol-4fa67110914f968d0</t>
  </si>
  <si>
    <t>vol-363472caf14e04aa0</t>
  </si>
  <si>
    <t>vol-a5ae3c079185aac90</t>
  </si>
  <si>
    <t>vol-14fa0937b03e030f0</t>
  </si>
  <si>
    <t>vol-ca535a54651b7e0e0</t>
  </si>
  <si>
    <t>vol-6bf34611809f660e0</t>
  </si>
  <si>
    <t>vol-05715eab98f015010</t>
  </si>
  <si>
    <t>vol-18593fc5641f9f0f0</t>
  </si>
  <si>
    <t>vol-3a55c139214f66e80</t>
  </si>
  <si>
    <t>vol-4cd2990e349073150</t>
  </si>
  <si>
    <t>vol-6c1b84c3789b9b9b0</t>
  </si>
  <si>
    <t>vol-6c42f6a2</t>
  </si>
  <si>
    <t>vol-f10ff130</t>
  </si>
  <si>
    <t>vol-b83fa6ef0a182e930</t>
  </si>
  <si>
    <t>vol-751965656758d04f0</t>
  </si>
  <si>
    <t>vol-f4e604e0f4cf8e1f0</t>
  </si>
  <si>
    <t>vol-1c99620abdd19b760</t>
  </si>
  <si>
    <t>vol-21362c52c240451a0</t>
  </si>
  <si>
    <t>vol-52d493e02ea814980</t>
  </si>
  <si>
    <t>vol-df0f291cd141ae8d0</t>
  </si>
  <si>
    <t>vol-1e7829108d5c5cdc0</t>
  </si>
  <si>
    <t>vol-882ea32f5573c1160</t>
  </si>
  <si>
    <t>vol-eb8db74c8e284ad80</t>
  </si>
  <si>
    <t>vol-4534b061fad6c9570</t>
  </si>
  <si>
    <t>vol-383d2dd99616bcd60</t>
  </si>
  <si>
    <t>vol-71685739f0aa8d060</t>
  </si>
  <si>
    <t>vol-6d06b73868b6af450</t>
  </si>
  <si>
    <t>vol-c4479f146dd133180</t>
  </si>
  <si>
    <t>vol-b8c20d0f4ac98d670</t>
  </si>
  <si>
    <t>vol-1d14d222a9dc376e0</t>
  </si>
  <si>
    <t>vol-206d61afa31855230</t>
  </si>
  <si>
    <t>vol-35bee5cd130aa5b90</t>
  </si>
  <si>
    <t>vol-ee3b485b420c7e1e0</t>
  </si>
  <si>
    <t>vol-a37de5cc93418f220</t>
  </si>
  <si>
    <t>vol-f004f41db833bad50</t>
  </si>
  <si>
    <t>vol-37cd15d6249ebab50</t>
  </si>
  <si>
    <t>vol-1024b0fbd73102db0</t>
  </si>
  <si>
    <t>vol-63501747d71e5a340</t>
  </si>
  <si>
    <t>vol-3c21281c18df73fd0</t>
  </si>
  <si>
    <t>vol-fa49abb1c98807790</t>
  </si>
  <si>
    <t>vol-49423989dc8d8ce10</t>
  </si>
  <si>
    <t>vol-b1ca8b52df6897420</t>
  </si>
  <si>
    <t>vol-a0644f3c22dcea690</t>
  </si>
  <si>
    <t>vol-19815915b4d01fcb0</t>
  </si>
  <si>
    <t>vol-40b5fe0e4efeae1b0</t>
  </si>
  <si>
    <t>vol-fa45f15dc9d9dad90</t>
  </si>
  <si>
    <t>vol-8955933954b377010</t>
  </si>
  <si>
    <t>vol-20e0fe7a8797574a0</t>
  </si>
  <si>
    <t>vol-39935a8006e57a250</t>
  </si>
  <si>
    <t>vol-2ebb46e9327aeb470</t>
  </si>
  <si>
    <t>vol-f2f4113d458410f00</t>
  </si>
  <si>
    <t>vol-1a0da02bcc8a425f0</t>
  </si>
  <si>
    <t>vol-68e72b69c14a49240</t>
  </si>
  <si>
    <t>vol-ed22369bb0972af60</t>
  </si>
  <si>
    <t>vol-4b892959b5ea3f9a0</t>
  </si>
  <si>
    <t>vol-a545ea93faa6f4070</t>
  </si>
  <si>
    <t>vol-221bfa476c3fab750</t>
  </si>
  <si>
    <t>vol-3bec1261b62e06040</t>
  </si>
  <si>
    <t>vol-847d67a870396f480</t>
  </si>
  <si>
    <t>vol-e2b59a8e73029a9a0</t>
  </si>
  <si>
    <t>vol-643c223f349450780</t>
  </si>
  <si>
    <t>vol-0dda0337ca6bf75e0</t>
  </si>
  <si>
    <t>vol-29360c04eacead490</t>
  </si>
  <si>
    <t>vol-f6f677abc01d71e70</t>
  </si>
  <si>
    <t>vol-cd3e6796af4186060</t>
  </si>
  <si>
    <t>vol-9b8c3adbfcd2b89c0</t>
  </si>
  <si>
    <t>vol-231714e8c9543c150</t>
  </si>
  <si>
    <t>vol-36d397e0263daa360</t>
  </si>
  <si>
    <t>vol-4e569549fd53fb630</t>
  </si>
  <si>
    <t>vol-e6a00b5d33b203ef0</t>
  </si>
  <si>
    <t>vol-066ec01b5b02c1140</t>
  </si>
  <si>
    <t>vol-bda2955b8606b5ae0</t>
  </si>
  <si>
    <t>vol-5be175097816baee0</t>
  </si>
  <si>
    <t>vol-7caa34d40a177b280</t>
  </si>
  <si>
    <t>vol-0dc6c72a604098df0</t>
  </si>
  <si>
    <t>vol-5ea6d095443334010</t>
  </si>
  <si>
    <t>vol-d31aca0ba7c3d7480</t>
  </si>
  <si>
    <t>vol-6d1c765ada6c64770</t>
  </si>
  <si>
    <t>vol-9e745d2aa945ac660</t>
  </si>
  <si>
    <t>vol-fcdd11cf662083ad0</t>
  </si>
  <si>
    <t>vol-83b691a2dc99acd30</t>
  </si>
  <si>
    <t>vol-d7cd0599994adf7f0</t>
  </si>
  <si>
    <t>vol-07078f050145ecc00</t>
  </si>
  <si>
    <t>vol-3440e2b9bd54cd180</t>
  </si>
  <si>
    <t>vol-a66e866be47a750e0</t>
  </si>
  <si>
    <t>vol-6a611fe153968cdd0</t>
  </si>
  <si>
    <t>vol-1eb72f3ebeea4c320</t>
  </si>
  <si>
    <t>vol-bac86e009de712f60</t>
  </si>
  <si>
    <t>vol-e7dda5c04ea154870</t>
  </si>
  <si>
    <t>vol-0ad33df1ffdcef740</t>
  </si>
  <si>
    <t>vol-d8e7cf6918c8d11a0</t>
  </si>
  <si>
    <t>vol-cb75499b3ce6b2d50</t>
  </si>
  <si>
    <t>vol-363dce15df2ab6ea0</t>
  </si>
  <si>
    <t>vol-1fceb753655746c20</t>
  </si>
  <si>
    <t>vol-d5ea88a9752468fb0</t>
  </si>
  <si>
    <t>vol-67b2e8397a13b93b0</t>
  </si>
  <si>
    <t>vol-7412aa24357756bc0</t>
  </si>
  <si>
    <t>vol-a295da1c1cf133ab0</t>
  </si>
  <si>
    <t>vol-f74103645e8c1f720</t>
  </si>
  <si>
    <t>vol-88f5950375cec3af0</t>
  </si>
  <si>
    <t>vol-58f619c335e1e3e00</t>
  </si>
  <si>
    <t>vol-2e4659dd7ca6991e0</t>
  </si>
  <si>
    <t>vol-9b6937f21326c8730</t>
  </si>
  <si>
    <t>vol-0b825c31c71013600</t>
  </si>
  <si>
    <t>vol-51a6654d830724110</t>
  </si>
  <si>
    <t>vol-8335ba0880cba03a0</t>
  </si>
  <si>
    <t>vol-304c9a84bdbe9c3d0</t>
  </si>
  <si>
    <t>vol-18cca7d4ee3c13520</t>
  </si>
  <si>
    <t>vol-b28afd17084d23550</t>
  </si>
  <si>
    <t>vol-2d5c5481f68c26840</t>
  </si>
  <si>
    <t>vol-a1dbdc84983671610</t>
  </si>
  <si>
    <t>vol-61e234565b9d09ec0</t>
  </si>
  <si>
    <t>vol-b81fe1b66b4499db0</t>
  </si>
  <si>
    <t>vol-84d255f1cc2313640</t>
  </si>
  <si>
    <t>vol-93d78876a07212f50</t>
  </si>
  <si>
    <t>vol-1fa89086fbcf028a0</t>
  </si>
  <si>
    <t>vol-52f8cb90634670e40</t>
  </si>
  <si>
    <t>vol-88c645405a8cc8090</t>
  </si>
  <si>
    <t>vol-0b470ccc89bea8350</t>
  </si>
  <si>
    <t>vol-049fe4d25f3a98ea0</t>
  </si>
  <si>
    <t>vol-878e2ed7981c10fe0</t>
  </si>
  <si>
    <t>vol-e70b87d7c19679590</t>
  </si>
  <si>
    <t>vol-83a1a43a9090dcb70</t>
  </si>
  <si>
    <t>vol-92d500a0771e23f20</t>
  </si>
  <si>
    <t>vol-3f0bd9a5a24b63550</t>
  </si>
  <si>
    <t>vol-988450a132972daa0</t>
  </si>
  <si>
    <t>vol-fad90014788faa790</t>
  </si>
  <si>
    <t>vol-855d436b85fd9cf20</t>
  </si>
  <si>
    <t>vol-37e2e2a6b8f597fa0</t>
  </si>
  <si>
    <t>vol-89f4d75ec83274430</t>
  </si>
  <si>
    <t>vol-0a10a494771b499d0</t>
  </si>
  <si>
    <t>vol-dc1bd1fdbb0722300</t>
  </si>
  <si>
    <t>vol-e8dc22191dc346270</t>
  </si>
  <si>
    <t>vol-bd0b8e0bc3dd95880</t>
  </si>
  <si>
    <t>vol-c239e609950a8fd00</t>
  </si>
  <si>
    <t>vol-b778ec83d89f4ecc0</t>
  </si>
  <si>
    <t>vol-11372e6b33ff2e280</t>
  </si>
  <si>
    <t>vol-bf39b51fc6d422b60</t>
  </si>
  <si>
    <t>vol-ecae1ead993788700</t>
  </si>
  <si>
    <t>vol-91acc8ddc3ef20170</t>
  </si>
  <si>
    <t>vol-d92d5f1c944ba9a90</t>
  </si>
  <si>
    <t>vol-d1f7f40c487dc8f40</t>
  </si>
  <si>
    <t>vol-4c50488bbffbddb50</t>
  </si>
  <si>
    <t>vol-0e6663fa39c6ed510</t>
  </si>
  <si>
    <t>vol-387cfc6f60b351c30</t>
  </si>
  <si>
    <t>vol-d092c8c65d70dbab0</t>
  </si>
  <si>
    <t>vol-dfa7ed4e95ce109f0</t>
  </si>
  <si>
    <t>vol-9799f79a2777bf0d0</t>
  </si>
  <si>
    <t>vol-9159d106de30d4f50</t>
  </si>
  <si>
    <t>vol-7c8508817b43c8be0</t>
  </si>
  <si>
    <t>vol-8d81b6a5aa0c28610</t>
  </si>
  <si>
    <t>vol-d1745109116e211d0</t>
  </si>
  <si>
    <t>vol-518abc1ac17614d30</t>
  </si>
  <si>
    <t>vol-45577305ce48713f0</t>
  </si>
  <si>
    <t>vol-3242e53257d95e2f0</t>
  </si>
  <si>
    <t>vol-e5f0acb35dd408760</t>
  </si>
  <si>
    <t>vol-c370f5cd66c4834b0</t>
  </si>
  <si>
    <t>vol-e7b517b819caca3a0</t>
  </si>
  <si>
    <t>vol-fc9e50da8a5da5480</t>
  </si>
  <si>
    <t>vol-b662c7cbf0c1407e0</t>
  </si>
  <si>
    <t>vol-f75b5ad9105edd720</t>
  </si>
  <si>
    <t>vol-1989389cb27230ed0</t>
  </si>
  <si>
    <t>vol-fa7243de979dd7fa0</t>
  </si>
  <si>
    <t>vol-d206964cd89362460</t>
  </si>
  <si>
    <t>vol-9d3b53ef485d1c450</t>
  </si>
  <si>
    <t>vol-77b66959bcb551d10</t>
  </si>
  <si>
    <t>vol-bfc5c74cf9eb226d0</t>
  </si>
  <si>
    <t>vol-e6ad13e2319fe0d90</t>
  </si>
  <si>
    <t>vol-f043926ff0557e9c0</t>
  </si>
  <si>
    <t>vol-46eb2f5818f110c00</t>
  </si>
  <si>
    <t>vol-c1c0905882771fc40</t>
  </si>
  <si>
    <t>vol-bfc1510a802390720</t>
  </si>
  <si>
    <t>vol-e3f042c8c29195080</t>
  </si>
  <si>
    <t>vol-be1466be5b14ec0c0</t>
  </si>
  <si>
    <t>vol-19fd14b5b72c19240</t>
  </si>
  <si>
    <t>vol-fd4813dff37534df0</t>
  </si>
  <si>
    <t>vol-1fbd6d1cad6d46540</t>
  </si>
  <si>
    <t>vol-177d022e1137bf010</t>
  </si>
  <si>
    <t>vol-d45da61c929144cd0</t>
  </si>
  <si>
    <t>vol-a2f285f75ed40d570</t>
  </si>
  <si>
    <t>vol-58e9243e69934edd0</t>
  </si>
  <si>
    <t>vol-b12e3979664c96430</t>
  </si>
  <si>
    <t>vol-42568950850c43e00</t>
  </si>
  <si>
    <t>vol-f93e3347762daa9b0</t>
  </si>
  <si>
    <t>vol-a0db7568df08bfee0</t>
  </si>
  <si>
    <t>vol-62c9c860667e43a40</t>
  </si>
  <si>
    <t>vol-4a4a25fd0a4ee0cc0</t>
  </si>
  <si>
    <t>vol-2d729a3350995f2f0</t>
  </si>
  <si>
    <t>vol-d467ab8c991adcb30</t>
  </si>
  <si>
    <t>vol-52f9fd73ef2aded20</t>
  </si>
  <si>
    <t>vol-4ff128bbf74006250</t>
  </si>
  <si>
    <t>vol-70e23796ddd314580</t>
  </si>
  <si>
    <t>vol-b0b850c9afcafe270</t>
  </si>
  <si>
    <t>vol-b60861eded0abf5d0</t>
  </si>
  <si>
    <t>vol-d62eebf1b379b1f10</t>
  </si>
  <si>
    <t>vol-b59b3befc4de56890</t>
  </si>
  <si>
    <t>vol-0f191787faed03db0</t>
  </si>
  <si>
    <t>vol-cbd87023e892b4970</t>
  </si>
  <si>
    <t>vol-a20e2fa541a572e50</t>
  </si>
  <si>
    <t>vol-c03394e310e03f9f0</t>
  </si>
  <si>
    <t>vol-99fb934dc6d782e20</t>
  </si>
  <si>
    <t>vol-37df844f72ca5eb40</t>
  </si>
  <si>
    <t>vol-a7be9dff733739d30</t>
  </si>
  <si>
    <t>vol-8f80a53704f885ef0</t>
  </si>
  <si>
    <t>vol-fc5aa7effe67d8820</t>
  </si>
  <si>
    <t>vol-baddd561f0573f9c0</t>
  </si>
  <si>
    <t>vol-d21eb59f63be34360</t>
  </si>
  <si>
    <t>vol-9c7eef4ab3434c880</t>
  </si>
  <si>
    <t>vol-13c5190f1962d86c0</t>
  </si>
  <si>
    <t>vol-98e188516a2e9aed0</t>
  </si>
  <si>
    <t>vol-6d55976b9fb25ffc0</t>
  </si>
  <si>
    <t>vol-5887cd35b660a6d10</t>
  </si>
  <si>
    <t>vol-3963aee1791f593e0</t>
  </si>
  <si>
    <t>vol-cb7f1bdebdae58140</t>
  </si>
  <si>
    <t>vol-fca8b8e6a8a6ce5b0</t>
  </si>
  <si>
    <t>vol-865899d2776f751e0</t>
  </si>
  <si>
    <t>vol-35b5d79dddd718af0</t>
  </si>
  <si>
    <t>vol-8036757edf2951400</t>
  </si>
  <si>
    <t>vol-bc735decd360fd820</t>
  </si>
  <si>
    <t>vol-98174fe5998e339d0</t>
  </si>
  <si>
    <t>vol-ee70f72399d8660d0</t>
  </si>
  <si>
    <t>vol-1781288e3256bfe40</t>
  </si>
  <si>
    <t>vol-0fd1e8f15d8f8bf80</t>
  </si>
  <si>
    <t>vol-6151f0b6997fb7a50</t>
  </si>
  <si>
    <t>vol-7b251f9227fd71ae0</t>
  </si>
  <si>
    <t>vol-fe959c1f1d2123b90</t>
  </si>
  <si>
    <t>vol-4f153e48e2a577040</t>
  </si>
  <si>
    <t>vol-5d4d86741e1b9dbe0</t>
  </si>
  <si>
    <t>vol-260e2cc3c2bb0e8b0</t>
  </si>
  <si>
    <t>vol-b77f4b7de65c6cc90</t>
  </si>
  <si>
    <t>vol-01214e77db55331e0</t>
  </si>
  <si>
    <t>vol-80576f93b47859160</t>
  </si>
  <si>
    <t>vol-917d611aaa50505e0</t>
  </si>
  <si>
    <t>vol-f7d527688c9300220</t>
  </si>
  <si>
    <t>vol-507536bfa5311a740</t>
  </si>
  <si>
    <t>vol-c86381c9d61644d60</t>
  </si>
  <si>
    <t>vol-1bf6493264a511f80</t>
  </si>
  <si>
    <t>vol-ea40d549220828920</t>
  </si>
  <si>
    <t>vol-b8172f75bac52a4e0</t>
  </si>
  <si>
    <t>vol-d4f0a744c00afdcc0</t>
  </si>
  <si>
    <t>vol-2cc2a803dcd481140</t>
  </si>
  <si>
    <t>vol-77ecdab3dee4a96a0</t>
  </si>
  <si>
    <t>vol-0966f17c4b75ed530</t>
  </si>
  <si>
    <t>vol-4ed1f43919a15b070</t>
  </si>
  <si>
    <t>vol-379857437b33eef40</t>
  </si>
  <si>
    <t>vol-074331d3a53eefc90</t>
  </si>
  <si>
    <t>vol-d12f863808ccf3020</t>
  </si>
  <si>
    <t>vol-b4f780ec9d46658e0</t>
  </si>
  <si>
    <t>vol-6290feef1da2d5c90</t>
  </si>
  <si>
    <t>vol-036ce33d5e95abbb0</t>
  </si>
  <si>
    <t>vol-9c24f40a066ceb420</t>
  </si>
  <si>
    <t>vol-cdf8c4f51e8ff63f0</t>
  </si>
  <si>
    <t>vol-991a0bfbbe33c0290</t>
  </si>
  <si>
    <t>vol-3490377206ff3fac0</t>
  </si>
  <si>
    <t>vol-142d440e39b39f440</t>
  </si>
  <si>
    <t>vol-8568b3322df9826b0</t>
  </si>
  <si>
    <t>vol-5bb8a8e6bc8c25160</t>
  </si>
  <si>
    <t>vol-34ea34c868ff078d0</t>
  </si>
  <si>
    <t>vol-326d568dff4a03a60</t>
  </si>
  <si>
    <t>vol-d5a7e31df46d537a0</t>
  </si>
  <si>
    <t>vol-1fd32b4e721ff1090</t>
  </si>
  <si>
    <t>vol-3922cee0b8bc3d9d0</t>
  </si>
  <si>
    <t>vol-2839ebd428f85e230</t>
  </si>
  <si>
    <t>vol-b15f985f8abf5b060</t>
  </si>
  <si>
    <t>vol-b09b3eae14dcda860</t>
  </si>
  <si>
    <t>vol-39ae4904e03f7c230</t>
  </si>
  <si>
    <t>vol-26fe860ed1c0f8010</t>
  </si>
  <si>
    <t>vol-f89938ca1fc86c9b0</t>
  </si>
  <si>
    <t>vol-83d8d3b97e3313470</t>
  </si>
  <si>
    <t>vol-43dbbb21eb1c2c010</t>
  </si>
  <si>
    <t>vol-5aa269112dd1a6700</t>
  </si>
  <si>
    <t>vol-4a03b430b8985f9e0</t>
  </si>
  <si>
    <t>vol-9a917ef49fa355570</t>
  </si>
  <si>
    <t>vol-f355e9e6d5cd68480</t>
  </si>
  <si>
    <t>vol-38449d82a75bb2860</t>
  </si>
  <si>
    <t>vol-8f4032c69cea4cef0</t>
  </si>
  <si>
    <t>vol-cedcc7c82d4de0af0</t>
  </si>
  <si>
    <t>vol-376ca1d2715e0e8b0</t>
  </si>
  <si>
    <t>vol-fcffbd4914c43c6a0</t>
  </si>
  <si>
    <t>vol-10125e29b7ab611b0</t>
  </si>
  <si>
    <t>vol-b53ac655a705157e0</t>
  </si>
  <si>
    <t>vol-95ee5852dada9c1f0</t>
  </si>
  <si>
    <t>vol-b8b0cfaee2c414360</t>
  </si>
  <si>
    <t>vol-7c9de8c1f87730660</t>
  </si>
  <si>
    <t>vol-789537cbe78ddcb80</t>
  </si>
  <si>
    <t>vol-eb25afe24ad48ee30</t>
  </si>
  <si>
    <t>vol-55b6f454957b33f10</t>
  </si>
  <si>
    <t>vol-f2d93b5ee2e6abaa0</t>
  </si>
  <si>
    <t>vol-661b607d2df744300</t>
  </si>
  <si>
    <t>vol-854824fea0b36d590</t>
  </si>
  <si>
    <t>vol-234d8bb7a500398d0</t>
  </si>
  <si>
    <t>vol-fd26a37cfa35ace30</t>
  </si>
  <si>
    <t>vol-797f04c90144eef00</t>
  </si>
  <si>
    <t>vol-ec9546420ef6c6ef0</t>
  </si>
  <si>
    <t>vol-a959ad190c18b8df0</t>
  </si>
  <si>
    <t>vol-a96356175ad39f130</t>
  </si>
  <si>
    <t>vol-d87e36f9febb09df0</t>
  </si>
  <si>
    <t>vol-4396e4804b5406720</t>
  </si>
  <si>
    <t>vol-bf4850ace8edf39d0</t>
  </si>
  <si>
    <t>vol-3193847c22cb57940</t>
  </si>
  <si>
    <t>vol-34bc6f8fd717cac20</t>
  </si>
  <si>
    <t>vol-5217da1c28e002450</t>
  </si>
  <si>
    <t>vol-a2deb45b4ce470b10</t>
  </si>
  <si>
    <t>vol-a5f390b65a7dbf080</t>
  </si>
  <si>
    <t>vol-10ad871c6e1041f20</t>
  </si>
  <si>
    <t>vol-cde6973bcfaef47c0</t>
  </si>
  <si>
    <t>vol-07a3aa5203a17a1e0</t>
  </si>
  <si>
    <t>vol-691f1c0fa2e6c8b00</t>
  </si>
  <si>
    <t>vol-c8038343b1fac8570</t>
  </si>
  <si>
    <t>vol-30d471b2065bfdfc0</t>
  </si>
  <si>
    <t>vol-8e0d697548d6ecf90</t>
  </si>
  <si>
    <t>vol-9b2c5722253ad8410</t>
  </si>
  <si>
    <t>vol-133eccaa7f08b9e80</t>
  </si>
  <si>
    <t>vol-3573e5d4abfee9cc0</t>
  </si>
  <si>
    <t>vol-276c5bf96c33feae0</t>
  </si>
  <si>
    <t>vol-45fd58b9e6da8c480</t>
  </si>
  <si>
    <t>vol-ba2cf25d609a47880</t>
  </si>
  <si>
    <t>vol-f778b458800d91700</t>
  </si>
  <si>
    <t>vol-c54153bfae061bba0</t>
  </si>
  <si>
    <t>vol-cb6ad7f3ae1dfa200</t>
  </si>
  <si>
    <t>vol-160b17fe58ed45780</t>
  </si>
  <si>
    <t>vol-51eca7a3c245ac500</t>
  </si>
  <si>
    <t>vol-44ffad2b571be39a0</t>
  </si>
  <si>
    <t>vol-499f105c75cbf4900</t>
  </si>
  <si>
    <t>vol-68f30eb2d5afba880</t>
  </si>
  <si>
    <t>vol-b885c4c826479cdf0</t>
  </si>
  <si>
    <t>vol-bf960e33a02171a80</t>
  </si>
  <si>
    <t>vol-04e2cf9c330313670</t>
  </si>
  <si>
    <t>vol-e96ce467763152090</t>
  </si>
  <si>
    <t>vol-b1a89b147ae9dd710</t>
  </si>
  <si>
    <t>vol-d84c9942f0911c120</t>
  </si>
  <si>
    <t>vol-a1aa4cfbd8e346a40</t>
  </si>
  <si>
    <t>vol-568b78cc5713058b0</t>
  </si>
  <si>
    <t>vol-0c2185e07d4005270</t>
  </si>
  <si>
    <t>vol-fd4fc24b5198d54f0</t>
  </si>
  <si>
    <t>vol-52a4f737e2bcaec20</t>
  </si>
  <si>
    <t>vol-4ee7abc370be68df0</t>
  </si>
  <si>
    <t>vol-ea153b204e70403a0</t>
  </si>
  <si>
    <t>vol-b0a25e19982e1e740</t>
  </si>
  <si>
    <t>vol-cc37f8880af14ec50</t>
  </si>
  <si>
    <t>vol-43cc113ad91b07920</t>
  </si>
  <si>
    <t>vol-3c5d669f97e3a24d0</t>
  </si>
  <si>
    <t>vol-87c86032b5fa18890</t>
  </si>
  <si>
    <t>vol-3c45844d7f74c5840</t>
  </si>
  <si>
    <t>vol-f48a5a3018270f560</t>
  </si>
  <si>
    <t>vol-becc1ef710fb386c0</t>
  </si>
  <si>
    <t>vol-1bd52f600bf5f5e90</t>
  </si>
  <si>
    <t>vol-06a696c5b5ab3ee10</t>
  </si>
  <si>
    <t>vol-9728b318dca2e86b0</t>
  </si>
  <si>
    <t>vol-8e34ff128e1cdc1f0</t>
  </si>
  <si>
    <t>vol-93be65d4265aceda0</t>
  </si>
  <si>
    <t>vol-a0de3359ffce32190</t>
  </si>
  <si>
    <t>vol-85134ed8e35207c90</t>
  </si>
  <si>
    <t>vol-53aa822c9d548d020</t>
  </si>
  <si>
    <t>vol-49cd35d9c196ee4b0</t>
  </si>
  <si>
    <t>vol-4ea872de67c845910</t>
  </si>
  <si>
    <t>vol-bde0cf6445372cc40</t>
  </si>
  <si>
    <t>vol-49e778142abe6c0b0</t>
  </si>
  <si>
    <t>vol-405835bd75ac4ce10</t>
  </si>
  <si>
    <t>vol-185a0d70c8ad8b520</t>
  </si>
  <si>
    <t>vol-9e5f372937edada00</t>
  </si>
  <si>
    <t>vol-4ae699d755e7578d0</t>
  </si>
  <si>
    <t>vol-abada9864f41d2c20</t>
  </si>
  <si>
    <t>vol-e9ded40f720ea2ab0</t>
  </si>
  <si>
    <t>vol-1d2a72e2804661d00</t>
  </si>
  <si>
    <t>standard</t>
  </si>
  <si>
    <t>vol-19931410f861389f0</t>
  </si>
  <si>
    <t>vol-919d5dab3b07bc5d0</t>
  </si>
  <si>
    <t>gp3</t>
  </si>
  <si>
    <t>vol-22ff3a81186ac7300</t>
  </si>
  <si>
    <t>TransitGateway-Hours</t>
  </si>
  <si>
    <t>TransitGateway-Bytes</t>
  </si>
  <si>
    <t>VPN-Usage-Hours:ipsec.1</t>
  </si>
  <si>
    <t>VpcEndpoint-Hours</t>
  </si>
  <si>
    <t>DataTransfer-Regional-Bytes</t>
  </si>
  <si>
    <t>VpcEndpoint-Bytes</t>
  </si>
  <si>
    <t>InsightsEvents</t>
  </si>
  <si>
    <t>DataTransfer-Out-Bytes</t>
  </si>
  <si>
    <t>CW:Requests</t>
  </si>
  <si>
    <t>Impostos e Taxas</t>
  </si>
  <si>
    <t>Requests-Tier1</t>
  </si>
  <si>
    <t>LCUUsage</t>
  </si>
  <si>
    <t>LoadBalancerUsage</t>
  </si>
  <si>
    <t>EBS:SnapshotUsage</t>
  </si>
  <si>
    <t>TimedStorage-ByteHrs</t>
  </si>
  <si>
    <t>InstanceUsage:db.t2.micro</t>
  </si>
  <si>
    <t>EBS:VolumeIOUsage</t>
  </si>
  <si>
    <t>CW:MetricMonitorUsage</t>
  </si>
  <si>
    <t>RDS:GP2-Storage</t>
  </si>
  <si>
    <t>ElasticIP:IdleAddress</t>
  </si>
  <si>
    <t>IATimedStorage-ByteHrs</t>
  </si>
  <si>
    <t>Requests-Tier2</t>
  </si>
  <si>
    <t>DataProcessing-Bytes</t>
  </si>
  <si>
    <t>NatGateway-Hours</t>
  </si>
  <si>
    <t>PaidEventsRecorded</t>
  </si>
  <si>
    <t>NatGateway-Bytes</t>
  </si>
  <si>
    <t>CW:AlarmMonitorUsage</t>
  </si>
  <si>
    <t>AWSSecretsManager-Secrets</t>
  </si>
  <si>
    <t>ApiGatewayRequest</t>
  </si>
  <si>
    <t>XRay-TracesStored</t>
  </si>
  <si>
    <t>KPU-Hour</t>
  </si>
  <si>
    <t>Event-64K-Chunks</t>
  </si>
  <si>
    <t>StreamsSourceBilledBytes</t>
  </si>
  <si>
    <t>InstanceUsage:db.t3.small</t>
  </si>
  <si>
    <t>Catalog-Storage</t>
  </si>
  <si>
    <t>BundleUsage:8GB</t>
  </si>
  <si>
    <t>Aurora:StorageIOUsage</t>
  </si>
  <si>
    <t>ApiGatewayCacheUsage:0.5GB</t>
  </si>
  <si>
    <t>Aurora:StorageUsage</t>
  </si>
  <si>
    <t>Lambda-GB-Second</t>
  </si>
  <si>
    <t>NodeUsage:cache.t2.micro</t>
  </si>
  <si>
    <t>Lambda-Edge-Request</t>
  </si>
  <si>
    <t>Lambda-Edge-GB-Second</t>
  </si>
  <si>
    <t>PaidDataInventoryEvaluation</t>
  </si>
  <si>
    <t>Request</t>
  </si>
  <si>
    <t>Build-Min:Linux:g1.small</t>
  </si>
  <si>
    <t>DataStorage</t>
  </si>
  <si>
    <t>DataScannedInTB</t>
  </si>
  <si>
    <t>SnapshotUsage</t>
  </si>
  <si>
    <t>DataScanned-Bytes</t>
  </si>
  <si>
    <t>Catalog-Request</t>
  </si>
  <si>
    <t>ComputeSP:3yrNoUpfront</t>
  </si>
  <si>
    <t>DNS-Queries</t>
  </si>
  <si>
    <t>Requests-RBP</t>
  </si>
  <si>
    <t>Health-Check-Non-AWS</t>
  </si>
  <si>
    <t>Health-Check-Option-Non-AWS</t>
  </si>
  <si>
    <t>Health-Check-Option-AWS</t>
  </si>
  <si>
    <t>MP:NotCloud-Units</t>
  </si>
  <si>
    <t>MP:WorkloadSmall-Units</t>
  </si>
  <si>
    <t>HostedZone</t>
  </si>
  <si>
    <t>Storage-ShardHour</t>
  </si>
  <si>
    <t>InactivePipelines</t>
  </si>
  <si>
    <t>DashboardsUsageHour</t>
  </si>
  <si>
    <t>WriteRequestUnits</t>
  </si>
  <si>
    <t>SpotUsage:t3a.large</t>
  </si>
  <si>
    <t>SpotUsage:t3a.medium</t>
  </si>
  <si>
    <t>ReadCapacityUnit-Hrs</t>
  </si>
  <si>
    <t>AWS-Activities-infreq</t>
  </si>
  <si>
    <t>ES:GP2-Storage</t>
  </si>
  <si>
    <t>Aurora:BackupUsage</t>
  </si>
  <si>
    <t>WriteCapacityUnit-Hrs</t>
  </si>
  <si>
    <t>SpotUsage:t3.medium</t>
  </si>
  <si>
    <t>ReadRequestUnits</t>
  </si>
  <si>
    <t>Aurora:ServerlessUsage</t>
  </si>
  <si>
    <t>NodeUsage:cache.t2.small</t>
  </si>
  <si>
    <t>ESInstance:t3.small</t>
  </si>
  <si>
    <t>ConfigurationItemRecorded</t>
  </si>
  <si>
    <t>PutRequestPayloadUnits</t>
  </si>
  <si>
    <t>AWS-Preconditions-infreq</t>
  </si>
  <si>
    <t>TimedStorage-GlacierByteHrs</t>
  </si>
  <si>
    <t>DashboardsUsageHour-Basic</t>
  </si>
  <si>
    <t>ElastiCache:BackupUsage</t>
  </si>
  <si>
    <t>DeliveryAttempts-SMTP</t>
  </si>
  <si>
    <t>Recipients-EC2</t>
  </si>
  <si>
    <t>TimedStorage-SIA-ByteHrs</t>
  </si>
  <si>
    <t>Quantidade de Volumes</t>
  </si>
  <si>
    <t>AWS-Out-Bytes</t>
  </si>
  <si>
    <t>Requests-Tier2-HTTPS</t>
  </si>
  <si>
    <t>east-1-KMS-Requests</t>
  </si>
  <si>
    <t>east-2-KMS-Requests</t>
  </si>
  <si>
    <t>DataTransfer-Out-OBytes</t>
  </si>
  <si>
    <t>Requests-HTTPS-Proxy</t>
  </si>
  <si>
    <t>KMS-Requests</t>
  </si>
  <si>
    <t>Produto</t>
  </si>
  <si>
    <t>Conta de Pagamento</t>
  </si>
  <si>
    <t>Usuário</t>
  </si>
  <si>
    <t>Valor Total da Conta</t>
  </si>
  <si>
    <t>Início do Período de Faturamento</t>
  </si>
  <si>
    <t>Fim do Período de Faturamento</t>
  </si>
  <si>
    <t>AWS Cloud Trail</t>
  </si>
  <si>
    <t>Amazon EC2</t>
  </si>
  <si>
    <t>Amazon VPC</t>
  </si>
  <si>
    <t>Amazon DynamoDB</t>
  </si>
  <si>
    <t>Amazon S3</t>
  </si>
  <si>
    <t>Amazon Cloud Watch</t>
  </si>
  <si>
    <t>AWS Systems Manager</t>
  </si>
  <si>
    <t>AWS Data Transfer</t>
  </si>
  <si>
    <t>AWS Queue Service</t>
  </si>
  <si>
    <t>AWS ELB</t>
  </si>
  <si>
    <t>Compute Savings Plans</t>
  </si>
  <si>
    <t>Amazon EFS</t>
  </si>
  <si>
    <t>Amazon RDS</t>
  </si>
  <si>
    <t>Amazon Route 53</t>
  </si>
  <si>
    <t>Software Usage</t>
  </si>
  <si>
    <t>AWS Marketplace</t>
  </si>
  <si>
    <t>Amazon SNS</t>
  </si>
  <si>
    <t>AWS KMS</t>
  </si>
  <si>
    <t>Amazon Kinesis</t>
  </si>
  <si>
    <t>AWS Secrets Manager</t>
  </si>
  <si>
    <t>Amazon ECS</t>
  </si>
  <si>
    <t>AWS Lambda</t>
  </si>
  <si>
    <t>Amazon ElastiCache</t>
  </si>
  <si>
    <t>Amazon ECR</t>
  </si>
  <si>
    <t>Amazon Api Gateway</t>
  </si>
  <si>
    <t>AWS XRay</t>
  </si>
  <si>
    <t>Amazon Kinesis Analytics</t>
  </si>
  <si>
    <t>Amazon Cloud Front</t>
  </si>
  <si>
    <t>AWS Events</t>
  </si>
  <si>
    <t>Amazon Kinesis Firehose</t>
  </si>
  <si>
    <t>Amazon ES</t>
  </si>
  <si>
    <t>AWS Glue</t>
  </si>
  <si>
    <t>Amazon Lightsail</t>
  </si>
  <si>
    <t>AWS Config</t>
  </si>
  <si>
    <t>AWS Amplify</t>
  </si>
  <si>
    <t>Amazon SES</t>
  </si>
  <si>
    <t>Amazon Macie</t>
  </si>
  <si>
    <t>Amazon Athena</t>
  </si>
  <si>
    <t>Amazon Cognito</t>
  </si>
  <si>
    <t>AWS Code Artifact</t>
  </si>
  <si>
    <t>Amazon Elastic MapReduce</t>
  </si>
  <si>
    <t>Amazon Data Pipeline</t>
  </si>
  <si>
    <t>AWS Code Build</t>
  </si>
  <si>
    <t>Dólar Americano</t>
  </si>
  <si>
    <t>Real Brasileiro</t>
  </si>
  <si>
    <t>*Cotação do dia 29/07/2021</t>
  </si>
  <si>
    <t>Id da Instância</t>
  </si>
  <si>
    <t>Região</t>
  </si>
  <si>
    <t>Tipo da Instância 
Sistema Operacional</t>
  </si>
  <si>
    <t>Quantidade Usada
(horas)</t>
  </si>
  <si>
    <t>Dólar americano</t>
  </si>
  <si>
    <t>Cotação do dia 29/07/2021*</t>
  </si>
  <si>
    <t>Real 
Brasileiro</t>
  </si>
  <si>
    <t>Quantidade</t>
  </si>
  <si>
    <t>Total Geral</t>
  </si>
  <si>
    <t>Quantidade de Instâncias por Tipo, Região e Valor Total</t>
  </si>
  <si>
    <t>Valor (Dólar Americano)</t>
  </si>
  <si>
    <t>Valor (Real Brasileiro)</t>
  </si>
  <si>
    <t>Subtotal</t>
  </si>
  <si>
    <t>Id do Volume</t>
  </si>
  <si>
    <t>Total Dólar Americano</t>
  </si>
  <si>
    <t>Total Real Brasileiro</t>
  </si>
  <si>
    <t>Operação</t>
  </si>
  <si>
    <t>SoftwareUsage</t>
  </si>
  <si>
    <t>HeavyUsage</t>
  </si>
  <si>
    <t>Quantidade Armazenada</t>
  </si>
  <si>
    <t>Quantidade de Volumes por Tipo, Valor Total e de Dados Armazenados (em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</si>
</sst>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0000000000"/>
    <numFmt numFmtId="165" formatCode="0.000000000000000"/>
    <numFmt numFmtId="166" formatCode="0.0000000"/>
    <numFmt numFmtId="167" formatCode="_-[$$-409]* #,##0.00_ ;_-[$$-409]* \-#,##0.00\ ;_-[$$-409]* &quot;-&quot;??_ ;_-@_ "/>
    <numFmt numFmtId="168" formatCode="_-[$$-409]* #,##0.0000_ ;_-[$$-409]* \-#,##0.0000\ ;_-[$$-409]* &quot;-&quot;??_ ;_-@_ "/>
    <numFmt numFmtId="169" formatCode="_-[$$-409]* #,##0.0000000_ ;_-[$$-409]* \-#,##0.0000000\ ;_-[$$-409]* &quot;-&quot;??_ ;_-@_ "/>
    <numFmt numFmtId="170" formatCode="_-[$$-409]* #,##0.00000_ ;_-[$$-409]* \-#,##0.00000\ ;_-[$$-409]* &quot;-&quot;??_ ;_-@_ "/>
    <numFmt numFmtId="171" formatCode="_-[$R$-416]\ * #,##0.00_-;\-[$R$-416]\ * #,##0.00_-;_-[$R$-416]\ * &quot;-&quot;??_-;_-@_-"/>
    <numFmt numFmtId="172" formatCode="_-[$$-409]* #,##0.000_ ;_-[$$-409]* \-#,##0.000\ ;_-[$$-409]* &quot;-&quot;??_ ;_-@_ "/>
    <numFmt numFmtId="173" formatCode="_-[$$-409]* #,##0.00000000_ ;_-[$$-409]* \-#,##0.00000000\ ;_-[$$-409]* &quot;-&quot;??_ ;_-@_ "/>
    <numFmt numFmtId="174" formatCode="_-[$R$-416]\ * #,##0.000_-;\-[$R$-416]\ * #,##0.000_-;_-[$R$-416]\ * &quot;-&quot;??_-;_-@_-"/>
    <numFmt numFmtId="175" formatCode="_-[$R$-416]\ * #,##0.0000_-;\-[$R$-416]\ * #,##0.0000_-;_-[$R$-416]\ * &quot;-&quot;??_-;_-@_-"/>
    <numFmt numFmtId="176" formatCode="_-[$R$-416]\ * #,##0.00000_-;\-[$R$-416]\ * #,##0.00000_-;_-[$R$-416]\ * &quot;-&quot;??_-;_-@_-"/>
    <numFmt numFmtId="177" formatCode="_-[$R$-416]\ * #,##0.000000_-;\-[$R$-416]\ * #,##0.000000_-;_-[$R$-416]\ * &quot;-&quot;??_-;_-@_-"/>
    <numFmt numFmtId="178" formatCode="_-[$R$-416]\ * #,##0.0000000_-;\-[$R$-416]\ * #,##0.0000000_-;_-[$R$-416]\ * &quot;-&quot;??_-;_-@_-"/>
    <numFmt numFmtId="180" formatCode="0.00000"/>
    <numFmt numFmtId="182" formatCode="0.000"/>
    <numFmt numFmtId="189" formatCode="_-[$$-409]* #,##0.000000_ ;_-[$$-409]* \-#,##0.000000\ ;_-[$$-409]* &quot;-&quot;??_ ;_-@_ "/>
    <numFmt numFmtId="191" formatCode="_-[$$-409]* #,##0.0000000000_ ;_-[$$-409]* \-#,##0.0000000000\ ;_-[$$-409]* &quot;-&quot;??_ ;_-@_ "/>
    <numFmt numFmtId="192" formatCode="_-[$R$-416]\ * #,##0.00000000_-;\-[$R$-416]\ * #,##0.00000000_-;_-[$R$-416]\ 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4" borderId="0" applyNumberFormat="0" applyBorder="0" applyAlignment="0" applyProtection="0"/>
  </cellStyleXfs>
  <cellXfs count="10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5" fillId="0" borderId="2" xfId="0" applyNumberFormat="1" applyFont="1" applyFill="1" applyBorder="1"/>
    <xf numFmtId="171" fontId="5" fillId="0" borderId="2" xfId="0" applyNumberFormat="1" applyFont="1" applyBorder="1"/>
    <xf numFmtId="167" fontId="6" fillId="0" borderId="4" xfId="0" applyNumberFormat="1" applyFont="1" applyFill="1" applyBorder="1" applyAlignment="1">
      <alignment vertical="center"/>
    </xf>
    <xf numFmtId="1" fontId="10" fillId="3" borderId="9" xfId="2" applyNumberFormat="1" applyFont="1" applyFill="1" applyBorder="1"/>
    <xf numFmtId="1" fontId="10" fillId="3" borderId="10" xfId="2" applyNumberFormat="1" applyFont="1" applyFill="1" applyBorder="1"/>
    <xf numFmtId="22" fontId="10" fillId="3" borderId="10" xfId="2" applyNumberFormat="1" applyFont="1" applyFill="1" applyBorder="1" applyAlignment="1">
      <alignment horizontal="right"/>
    </xf>
    <xf numFmtId="22" fontId="10" fillId="3" borderId="3" xfId="2" applyNumberFormat="1" applyFont="1" applyFill="1" applyBorder="1" applyAlignment="1">
      <alignment horizontal="right"/>
    </xf>
    <xf numFmtId="0" fontId="11" fillId="7" borderId="8" xfId="2" applyFont="1" applyFill="1" applyBorder="1"/>
    <xf numFmtId="0" fontId="11" fillId="7" borderId="7" xfId="2" applyFont="1" applyFill="1" applyBorder="1"/>
    <xf numFmtId="0" fontId="11" fillId="7" borderId="4" xfId="2" applyFont="1" applyFill="1" applyBorder="1"/>
    <xf numFmtId="0" fontId="13" fillId="4" borderId="2" xfId="3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vertical="center"/>
    </xf>
    <xf numFmtId="0" fontId="6" fillId="0" borderId="6" xfId="0" applyNumberFormat="1" applyFont="1" applyFill="1" applyBorder="1" applyAlignment="1">
      <alignment vertical="center"/>
    </xf>
    <xf numFmtId="168" fontId="6" fillId="0" borderId="4" xfId="0" applyNumberFormat="1" applyFont="1" applyFill="1" applyBorder="1" applyAlignment="1">
      <alignment vertical="center"/>
    </xf>
    <xf numFmtId="170" fontId="6" fillId="0" borderId="4" xfId="0" applyNumberFormat="1" applyFont="1" applyFill="1" applyBorder="1" applyAlignment="1">
      <alignment vertical="center"/>
    </xf>
    <xf numFmtId="173" fontId="6" fillId="0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right"/>
    </xf>
    <xf numFmtId="171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2" borderId="5" xfId="0" applyNumberFormat="1" applyFont="1" applyFill="1" applyBorder="1"/>
    <xf numFmtId="0" fontId="16" fillId="0" borderId="5" xfId="0" applyNumberFormat="1" applyFont="1" applyBorder="1"/>
    <xf numFmtId="0" fontId="16" fillId="0" borderId="0" xfId="0" applyFont="1" applyFill="1" applyBorder="1" applyAlignment="1">
      <alignment horizontal="left" indent="1"/>
    </xf>
    <xf numFmtId="0" fontId="16" fillId="0" borderId="0" xfId="0" applyFont="1" applyFill="1" applyAlignment="1">
      <alignment horizontal="left" indent="1"/>
    </xf>
    <xf numFmtId="0" fontId="7" fillId="0" borderId="0" xfId="0" pivotButton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167" fontId="16" fillId="0" borderId="5" xfId="0" applyNumberFormat="1" applyFont="1" applyBorder="1"/>
    <xf numFmtId="171" fontId="16" fillId="0" borderId="5" xfId="0" applyNumberFormat="1" applyFont="1" applyBorder="1"/>
    <xf numFmtId="0" fontId="7" fillId="0" borderId="0" xfId="0" applyFont="1" applyAlignment="1">
      <alignment horizontal="center"/>
    </xf>
    <xf numFmtId="0" fontId="6" fillId="2" borderId="0" xfId="0" applyNumberFormat="1" applyFont="1" applyFill="1" applyBorder="1"/>
    <xf numFmtId="0" fontId="7" fillId="2" borderId="0" xfId="0" applyNumberFormat="1" applyFont="1" applyFill="1" applyBorder="1"/>
    <xf numFmtId="0" fontId="9" fillId="2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left"/>
    </xf>
    <xf numFmtId="0" fontId="10" fillId="8" borderId="5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/>
    </xf>
    <xf numFmtId="0" fontId="15" fillId="9" borderId="5" xfId="0" applyNumberFormat="1" applyFont="1" applyFill="1" applyBorder="1"/>
    <xf numFmtId="167" fontId="15" fillId="9" borderId="5" xfId="0" applyNumberFormat="1" applyFont="1" applyFill="1" applyBorder="1"/>
    <xf numFmtId="171" fontId="15" fillId="9" borderId="5" xfId="0" applyNumberFormat="1" applyFont="1" applyFill="1" applyBorder="1"/>
    <xf numFmtId="167" fontId="10" fillId="8" borderId="5" xfId="0" applyNumberFormat="1" applyFont="1" applyFill="1" applyBorder="1" applyAlignment="1">
      <alignment vertical="center"/>
    </xf>
    <xf numFmtId="171" fontId="10" fillId="8" borderId="5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166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0" borderId="6" xfId="0" applyNumberFormat="1" applyFont="1" applyBorder="1" applyAlignment="1">
      <alignment vertical="center"/>
    </xf>
    <xf numFmtId="0" fontId="16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67" fontId="16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horizontal="right" vertical="center"/>
    </xf>
    <xf numFmtId="167" fontId="16" fillId="0" borderId="0" xfId="0" applyNumberFormat="1" applyFont="1" applyAlignment="1">
      <alignment vertical="center"/>
    </xf>
    <xf numFmtId="171" fontId="16" fillId="0" borderId="0" xfId="0" applyNumberFormat="1" applyFont="1" applyAlignment="1">
      <alignment vertical="center"/>
    </xf>
    <xf numFmtId="172" fontId="16" fillId="0" borderId="4" xfId="0" applyNumberFormat="1" applyFont="1" applyBorder="1" applyAlignment="1">
      <alignment vertical="center"/>
    </xf>
    <xf numFmtId="168" fontId="16" fillId="0" borderId="4" xfId="0" applyNumberFormat="1" applyFont="1" applyBorder="1" applyAlignment="1">
      <alignment vertical="center"/>
    </xf>
    <xf numFmtId="170" fontId="16" fillId="0" borderId="4" xfId="0" applyNumberFormat="1" applyFont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7" fontId="16" fillId="2" borderId="0" xfId="0" applyNumberFormat="1" applyFont="1" applyFill="1" applyAlignment="1">
      <alignment horizontal="center" vertical="center"/>
    </xf>
    <xf numFmtId="0" fontId="16" fillId="0" borderId="0" xfId="0" pivotButton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 wrapText="1"/>
    </xf>
    <xf numFmtId="171" fontId="16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11" xfId="0" applyNumberFormat="1" applyFont="1" applyBorder="1"/>
    <xf numFmtId="2" fontId="16" fillId="0" borderId="5" xfId="0" applyNumberFormat="1" applyFont="1" applyBorder="1"/>
    <xf numFmtId="2" fontId="16" fillId="0" borderId="0" xfId="0" applyNumberFormat="1" applyFont="1"/>
    <xf numFmtId="167" fontId="16" fillId="0" borderId="0" xfId="0" applyNumberFormat="1" applyFont="1"/>
    <xf numFmtId="171" fontId="16" fillId="0" borderId="0" xfId="0" applyNumberFormat="1" applyFont="1"/>
    <xf numFmtId="0" fontId="12" fillId="7" borderId="2" xfId="1" applyFont="1" applyFill="1" applyBorder="1" applyAlignment="1">
      <alignment horizontal="center" vertical="center"/>
    </xf>
    <xf numFmtId="167" fontId="8" fillId="6" borderId="0" xfId="0" applyNumberFormat="1" applyFont="1" applyFill="1" applyBorder="1" applyAlignment="1">
      <alignment horizontal="center"/>
    </xf>
    <xf numFmtId="0" fontId="18" fillId="6" borderId="0" xfId="0" applyFont="1" applyFill="1" applyAlignment="1">
      <alignment horizontal="center" vertical="center" wrapText="1"/>
    </xf>
    <xf numFmtId="167" fontId="14" fillId="5" borderId="0" xfId="0" applyNumberFormat="1" applyFont="1" applyFill="1" applyAlignment="1">
      <alignment horizontal="center"/>
    </xf>
    <xf numFmtId="171" fontId="14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right" vertical="center"/>
    </xf>
    <xf numFmtId="167" fontId="8" fillId="5" borderId="0" xfId="0" applyNumberFormat="1" applyFont="1" applyFill="1" applyAlignment="1">
      <alignment horizontal="center" vertical="center"/>
    </xf>
    <xf numFmtId="171" fontId="6" fillId="0" borderId="4" xfId="0" applyNumberFormat="1" applyFont="1" applyFill="1" applyBorder="1" applyAlignment="1">
      <alignment vertical="center"/>
    </xf>
    <xf numFmtId="174" fontId="6" fillId="0" borderId="4" xfId="0" applyNumberFormat="1" applyFont="1" applyFill="1" applyBorder="1" applyAlignment="1">
      <alignment vertical="center"/>
    </xf>
    <xf numFmtId="178" fontId="6" fillId="0" borderId="4" xfId="0" applyNumberFormat="1" applyFont="1" applyFill="1" applyBorder="1" applyAlignment="1">
      <alignment vertical="center"/>
    </xf>
    <xf numFmtId="175" fontId="16" fillId="0" borderId="4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182" fontId="16" fillId="0" borderId="4" xfId="0" applyNumberFormat="1" applyFont="1" applyBorder="1" applyAlignment="1">
      <alignment vertical="center"/>
    </xf>
    <xf numFmtId="2" fontId="16" fillId="0" borderId="4" xfId="0" applyNumberFormat="1" applyFont="1" applyBorder="1" applyAlignment="1">
      <alignment vertical="center"/>
    </xf>
    <xf numFmtId="170" fontId="16" fillId="0" borderId="0" xfId="0" applyNumberFormat="1" applyFont="1" applyAlignment="1">
      <alignment vertical="center"/>
    </xf>
    <xf numFmtId="189" fontId="16" fillId="0" borderId="0" xfId="0" applyNumberFormat="1" applyFont="1" applyAlignment="1">
      <alignment vertical="center"/>
    </xf>
    <xf numFmtId="169" fontId="16" fillId="0" borderId="0" xfId="0" applyNumberFormat="1" applyFont="1" applyAlignment="1">
      <alignment vertical="center"/>
    </xf>
    <xf numFmtId="173" fontId="16" fillId="0" borderId="0" xfId="0" applyNumberFormat="1" applyFont="1" applyAlignment="1">
      <alignment vertical="center"/>
    </xf>
    <xf numFmtId="191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vertical="center"/>
    </xf>
    <xf numFmtId="177" fontId="16" fillId="0" borderId="0" xfId="0" applyNumberFormat="1" applyFont="1" applyAlignment="1">
      <alignment vertical="center"/>
    </xf>
    <xf numFmtId="192" fontId="16" fillId="0" borderId="0" xfId="0" applyNumberFormat="1" applyFont="1" applyAlignment="1">
      <alignment vertical="center"/>
    </xf>
  </cellXfs>
  <cellStyles count="4">
    <cellStyle name="Ênfase5" xfId="3" builtinId="45"/>
    <cellStyle name="Normal" xfId="0" builtinId="0"/>
    <cellStyle name="Título" xfId="1" builtinId="15"/>
    <cellStyle name="Título 1" xfId="2" builtinId="16"/>
  </cellStyles>
  <dxfs count="263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71" formatCode="_-[$R$-416]\ * #,##0.00_-;\-[$R$-416]\ * #,##0.00_-;_-[$R$-416]\ 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7" formatCode="_-[$$-409]* #,##0.00_ ;_-[$$-409]* \-#,##0.00\ ;_-[$$-409]* &quot;-&quot;??_ ;_-@_ 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sz val="14"/>
        <color theme="0"/>
      </font>
      <fill>
        <patternFill patternType="solid">
          <fgColor indexed="64"/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font>
        <u val="none"/>
      </font>
    </dxf>
    <dxf>
      <border>
        <bottom/>
      </border>
    </dxf>
    <dxf>
      <border>
        <bottom/>
      </border>
    </dxf>
    <dxf>
      <border>
        <left style="thin">
          <color indexed="64"/>
        </left>
      </border>
    </dxf>
    <dxf>
      <fill>
        <patternFill patternType="none">
          <bgColor auto="1"/>
        </patternFill>
      </fill>
    </dxf>
    <dxf>
      <font>
        <sz val="12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14"/>
      </font>
    </dxf>
    <dxf>
      <font>
        <sz val="14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border>
        <left/>
      </border>
    </dxf>
    <dxf>
      <border>
        <left/>
        <right/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71" formatCode="_-[$R$-416]\ * #,##0.00_-;\-[$R$-416]\ * #,##0.00_-;_-[$R$-416]\ * &quot;-&quot;??_-;_-@_-"/>
    </dxf>
    <dxf>
      <numFmt numFmtId="171" formatCode="_-[$R$-416]\ * #,##0.00_-;\-[$R$-416]\ * #,##0.00_-;_-[$R$-416]\ * &quot;-&quot;??_-;_-@_-"/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numFmt numFmtId="167" formatCode="_-[$$-409]* #,##0.00_ ;_-[$$-409]* \-#,##0.00\ ;_-[$$-409]* &quot;-&quot;??_ ;_-@_ "/>
    </dxf>
    <dxf>
      <numFmt numFmtId="171" formatCode="_-[$R$-416]\ * #,##0.00_-;\-[$R$-416]\ * #,##0.00_-;_-[$R$-416]\ * &quot;-&quot;??_-;_-@_-"/>
    </dxf>
    <dxf>
      <font>
        <sz val="14"/>
      </font>
    </dxf>
    <dxf>
      <font>
        <sz val="14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7" formatCode="_-[$$-409]* #,##0.00_ ;_-[$$-409]* \-#,##0.00\ ;_-[$$-409]* &quot;-&quot;??_ ;_-@_ "/>
    </dxf>
    <dxf>
      <numFmt numFmtId="171" formatCode="_-[$R$-416]\ * #,##0.00_-;\-[$R$-416]\ * #,##0.00_-;_-[$R$-416]\ * &quot;-&quot;??_-;_-@_-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7" formatCode="_-[$$-409]* #,##0.00_ ;_-[$$-409]* \-#,##0.00\ ;_-[$$-409]* &quot;-&quot;??_ ;_-@_ "/>
    </dxf>
    <dxf>
      <numFmt numFmtId="171" formatCode="_-[$R$-416]\ * #,##0.00_-;\-[$R$-416]\ * #,##0.00_-;_-[$R$-416]\ * &quot;-&quot;??_-;_-@_-"/>
    </dxf>
    <dxf>
      <border>
        <left style="thin">
          <color indexed="64"/>
        </left>
      </border>
    </dxf>
    <dxf>
      <font>
        <sz val="14"/>
      </font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184" formatCode="0.0"/>
    </dxf>
    <dxf>
      <numFmt numFmtId="1" formatCode="0"/>
    </dxf>
    <dxf>
      <numFmt numFmtId="184" formatCode="0.0"/>
    </dxf>
    <dxf>
      <numFmt numFmtId="2" formatCode="0.00"/>
    </dxf>
    <dxf>
      <numFmt numFmtId="182" formatCode="0.000"/>
    </dxf>
    <dxf>
      <numFmt numFmtId="181" formatCode="0.0000"/>
    </dxf>
    <dxf>
      <numFmt numFmtId="180" formatCode="0.00000"/>
    </dxf>
    <dxf>
      <numFmt numFmtId="179" formatCode="0.000000"/>
    </dxf>
    <dxf>
      <numFmt numFmtId="166" formatCode="0.0000000"/>
    </dxf>
    <dxf>
      <numFmt numFmtId="183" formatCode="0.00000000"/>
    </dxf>
    <dxf>
      <numFmt numFmtId="166" formatCode="0.0000000"/>
    </dxf>
    <dxf>
      <numFmt numFmtId="182" formatCode="0.000"/>
    </dxf>
    <dxf>
      <numFmt numFmtId="181" formatCode="0.0000"/>
    </dxf>
    <dxf>
      <numFmt numFmtId="182" formatCode="0.000"/>
    </dxf>
    <dxf>
      <numFmt numFmtId="181" formatCode="0.0000"/>
    </dxf>
    <dxf>
      <numFmt numFmtId="180" formatCode="0.00000"/>
    </dxf>
    <dxf>
      <numFmt numFmtId="179" formatCode="0.000000"/>
    </dxf>
    <dxf>
      <numFmt numFmtId="166" formatCode="0.000000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71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7" formatCode="_-[$$-409]* #,##0.00_ ;_-[$$-409]* \-#,##0.00\ ;_-[$$-409]* &quot;-&quot;??_ ;_-@_ 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71" formatCode="_-[$R$-416]\ * #,##0.00_-;\-[$R$-416]\ * #,##0.00_-;_-[$R$-416]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7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numFmt numFmtId="2" formatCode="0.00"/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numFmt numFmtId="2" formatCode="0.00"/>
    </dxf>
    <dxf>
      <border>
        <left style="thin">
          <color indexed="64"/>
        </left>
      </border>
    </dxf>
    <dxf>
      <alignment wrapText="1"/>
    </dxf>
    <dxf>
      <alignment horizontal="center"/>
    </dxf>
    <dxf>
      <alignment wrapText="1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left style="thin">
          <color indexed="64"/>
        </left>
      </border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4"/>
      </font>
    </dxf>
    <dxf>
      <font>
        <sz val="14"/>
      </font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numFmt numFmtId="171" formatCode="_-[$R$-416]\ * #,##0.00_-;\-[$R$-416]\ * #,##0.00_-;_-[$R$-416]\ * &quot;-&quot;??_-;_-@_-"/>
    </dxf>
    <dxf>
      <numFmt numFmtId="171" formatCode="_-[$R$-416]\ * #,##0.00_-;\-[$R$-416]\ * #,##0.00_-;_-[$R$-416]\ * &quot;-&quot;??_-;_-@_-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border>
        <left/>
        <right/>
      </border>
    </dxf>
    <dxf>
      <border>
        <left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sz val="14"/>
      </font>
    </dxf>
    <dxf>
      <font>
        <sz val="14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12"/>
      </font>
    </dxf>
    <dxf>
      <fill>
        <patternFill patternType="none">
          <bgColor auto="1"/>
        </patternFill>
      </fill>
    </dxf>
    <dxf>
      <border>
        <left style="thin">
          <color indexed="64"/>
        </left>
      </border>
    </dxf>
    <dxf>
      <border>
        <bottom/>
      </border>
    </dxf>
    <dxf>
      <border>
        <bottom/>
      </border>
    </dxf>
    <dxf>
      <font>
        <u val="none"/>
      </font>
    </dxf>
    <dxf>
      <alignment horizontal="center"/>
    </dxf>
    <dxf>
      <alignment horizontal="center"/>
    </dxf>
    <dxf>
      <alignment horizontal="center"/>
    </dxf>
    <dxf>
      <font>
        <sz val="14"/>
        <color theme="0"/>
      </font>
      <fill>
        <patternFill patternType="solid">
          <fgColor indexed="64"/>
          <bgColor rgb="FF0070C0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ysClr val="windowText" lastClr="000000"/>
                </a:solidFill>
              </a:rPr>
              <a:t>Produtos que Geraram Maior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741500781513692E-3"/>
          <c:y val="0.15613738726039664"/>
          <c:w val="0.99384081806897662"/>
          <c:h val="0.5923059544077933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PRODUTOS!$B$4:$B$13</c:f>
              <c:strCache>
                <c:ptCount val="10"/>
                <c:pt idx="0">
                  <c:v>Amazon EC2</c:v>
                </c:pt>
                <c:pt idx="1">
                  <c:v>Software Usage</c:v>
                </c:pt>
                <c:pt idx="2">
                  <c:v>AWS ELB</c:v>
                </c:pt>
                <c:pt idx="3">
                  <c:v>Compute Savings Plans</c:v>
                </c:pt>
                <c:pt idx="4">
                  <c:v>Amazon VPC</c:v>
                </c:pt>
                <c:pt idx="5">
                  <c:v>Amazon RDS</c:v>
                </c:pt>
                <c:pt idx="6">
                  <c:v>Amazon Kinesis</c:v>
                </c:pt>
                <c:pt idx="7">
                  <c:v>Amazon Kinesis Analytics</c:v>
                </c:pt>
                <c:pt idx="8">
                  <c:v>Amazon Cloud Watch</c:v>
                </c:pt>
                <c:pt idx="9">
                  <c:v>AWS Marketplace</c:v>
                </c:pt>
              </c:strCache>
            </c:strRef>
          </c:cat>
          <c:val>
            <c:numRef>
              <c:f>PRODUTOS!$D$4:$D$13</c:f>
              <c:numCache>
                <c:formatCode>_-[$R$-416]\ * #,##0.00_-;\-[$R$-416]\ * #,##0.00_-;_-[$R$-416]\ * "-"??_-;_-@_-</c:formatCode>
                <c:ptCount val="10"/>
                <c:pt idx="0">
                  <c:v>9718.7815381510991</c:v>
                </c:pt>
                <c:pt idx="1">
                  <c:v>3255.34996</c:v>
                </c:pt>
                <c:pt idx="2">
                  <c:v>1749.1118676709061</c:v>
                </c:pt>
                <c:pt idx="3">
                  <c:v>1328.2790910000117</c:v>
                </c:pt>
                <c:pt idx="4">
                  <c:v>1221.0752156794501</c:v>
                </c:pt>
                <c:pt idx="5">
                  <c:v>1061.8656606094037</c:v>
                </c:pt>
                <c:pt idx="6">
                  <c:v>749.84592515675854</c:v>
                </c:pt>
                <c:pt idx="7">
                  <c:v>614.11154999999633</c:v>
                </c:pt>
                <c:pt idx="8">
                  <c:v>612.00784088744206</c:v>
                </c:pt>
                <c:pt idx="9">
                  <c:v>435.8464974999992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523-8582-9CE69D18A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20"/>
        <c:axId val="1494452592"/>
        <c:axId val="1494454256"/>
      </c:barChart>
      <c:catAx>
        <c:axId val="1494452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454256"/>
        <c:crosses val="autoZero"/>
        <c:auto val="1"/>
        <c:lblAlgn val="ctr"/>
        <c:lblOffset val="100"/>
        <c:noMultiLvlLbl val="0"/>
      </c:catAx>
      <c:valAx>
        <c:axId val="14944542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4944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ysClr val="windowText" lastClr="000000"/>
                </a:solidFill>
              </a:rPr>
              <a:t>Operações</a:t>
            </a:r>
            <a:r>
              <a:rPr lang="pt-BR" sz="2400" baseline="0">
                <a:solidFill>
                  <a:sysClr val="windowText" lastClr="000000"/>
                </a:solidFill>
              </a:rPr>
              <a:t> que Geraram o Maior Custo</a:t>
            </a:r>
            <a:endParaRPr lang="pt-BR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181077439513923"/>
          <c:y val="0.15312365265702857"/>
          <c:w val="0.62428198398277124"/>
          <c:h val="0.8327400356581812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OPERAÇÕES!$B$4:$B$15</c:f>
              <c:strCache>
                <c:ptCount val="12"/>
                <c:pt idx="0">
                  <c:v>SoftwareUsage</c:v>
                </c:pt>
                <c:pt idx="1">
                  <c:v>Impostos e Taxas</c:v>
                </c:pt>
                <c:pt idx="2">
                  <c:v>LoadBalancerUsage</c:v>
                </c:pt>
                <c:pt idx="3">
                  <c:v>ComputeSP:3yrNoUpfront</c:v>
                </c:pt>
                <c:pt idx="4">
                  <c:v>NatGateway-Hours</c:v>
                </c:pt>
                <c:pt idx="5">
                  <c:v>TransitGateway-Hours</c:v>
                </c:pt>
                <c:pt idx="6">
                  <c:v>Storage-ShardHour</c:v>
                </c:pt>
                <c:pt idx="7">
                  <c:v>SpotUsage:t3a.large</c:v>
                </c:pt>
                <c:pt idx="8">
                  <c:v>KPU-Hour</c:v>
                </c:pt>
                <c:pt idx="9">
                  <c:v>Aurora:ServerlessUsage</c:v>
                </c:pt>
                <c:pt idx="10">
                  <c:v>DataTransfer-Out-Bytes</c:v>
                </c:pt>
                <c:pt idx="11">
                  <c:v>EBS:SnapshotUsage</c:v>
                </c:pt>
              </c:strCache>
            </c:strRef>
          </c:cat>
          <c:val>
            <c:numRef>
              <c:f>OPERAÇÕES!$D$4:$D$15</c:f>
              <c:numCache>
                <c:formatCode>_-[$R$-416]\ * #,##0.00_-;\-[$R$-416]\ * #,##0.00_-;_-[$R$-416]\ * "-"??_-;_-@_-</c:formatCode>
                <c:ptCount val="12"/>
                <c:pt idx="0">
                  <c:v>3251.2355650000004</c:v>
                </c:pt>
                <c:pt idx="1">
                  <c:v>2299.1848800000002</c:v>
                </c:pt>
                <c:pt idx="2">
                  <c:v>1406.2087799999545</c:v>
                </c:pt>
                <c:pt idx="3">
                  <c:v>1165.2880950000085</c:v>
                </c:pt>
                <c:pt idx="4">
                  <c:v>680.24664000001496</c:v>
                </c:pt>
                <c:pt idx="5">
                  <c:v>658.30320000001848</c:v>
                </c:pt>
                <c:pt idx="6">
                  <c:v>658.30320000001529</c:v>
                </c:pt>
                <c:pt idx="7">
                  <c:v>609.00090250445442</c:v>
                </c:pt>
                <c:pt idx="8">
                  <c:v>539.03653999999665</c:v>
                </c:pt>
                <c:pt idx="9">
                  <c:v>438.86880000000127</c:v>
                </c:pt>
                <c:pt idx="10">
                  <c:v>374.67666365126689</c:v>
                </c:pt>
                <c:pt idx="11">
                  <c:v>311.05253717082826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3-4C63-B5C3-F3E35AEDD4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axId val="1296130048"/>
        <c:axId val="1296134624"/>
      </c:barChart>
      <c:valAx>
        <c:axId val="12961346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296130048"/>
        <c:crosses val="autoZero"/>
        <c:crossBetween val="between"/>
      </c:valAx>
      <c:catAx>
        <c:axId val="1296130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613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jpeg"/><Relationship Id="rId1" Type="http://schemas.openxmlformats.org/officeDocument/2006/relationships/image" Target="../media/image13.png"/><Relationship Id="rId5" Type="http://schemas.openxmlformats.org/officeDocument/2006/relationships/chart" Target="../charts/chart2.xml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180975</xdr:rowOff>
    </xdr:from>
    <xdr:to>
      <xdr:col>1</xdr:col>
      <xdr:colOff>1924049</xdr:colOff>
      <xdr:row>0</xdr:row>
      <xdr:rowOff>923925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4529F6D-B215-4C31-9D52-02F6E5C6769C}"/>
            </a:ext>
          </a:extLst>
        </xdr:cNvPr>
        <xdr:cNvGrpSpPr/>
      </xdr:nvGrpSpPr>
      <xdr:grpSpPr>
        <a:xfrm>
          <a:off x="238125" y="180975"/>
          <a:ext cx="2571749" cy="742950"/>
          <a:chOff x="238125" y="95250"/>
          <a:chExt cx="2295524" cy="7429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11DF679-EBA1-49F9-A04F-B2D4B972578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377" r="18116" b="51421"/>
          <a:stretch/>
        </xdr:blipFill>
        <xdr:spPr>
          <a:xfrm>
            <a:off x="942974" y="123825"/>
            <a:ext cx="1590675" cy="695325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D84407AE-48D3-45D0-8688-2366628F9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5" y="95250"/>
            <a:ext cx="742950" cy="7429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2238374</xdr:colOff>
      <xdr:row>0</xdr:row>
      <xdr:rowOff>76200</xdr:rowOff>
    </xdr:from>
    <xdr:to>
      <xdr:col>7</xdr:col>
      <xdr:colOff>28574</xdr:colOff>
      <xdr:row>0</xdr:row>
      <xdr:rowOff>904875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D4130E8-FE84-45DE-942D-525E13845F71}"/>
            </a:ext>
          </a:extLst>
        </xdr:cNvPr>
        <xdr:cNvGrpSpPr/>
      </xdr:nvGrpSpPr>
      <xdr:grpSpPr>
        <a:xfrm>
          <a:off x="9248774" y="76200"/>
          <a:ext cx="3286125" cy="828675"/>
          <a:chOff x="8372475" y="38100"/>
          <a:chExt cx="4126267" cy="971550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A193CEB-44E6-4DA6-8ADB-FB2C1D2EF1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72475" y="161925"/>
            <a:ext cx="1247775" cy="746585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72E09800-8A02-430A-965F-B84A1EA52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10725" y="38100"/>
            <a:ext cx="971550" cy="971550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17AEBABB-8EFF-4408-B390-006E0FB60A51}"/>
              </a:ext>
            </a:extLst>
          </xdr:cNvPr>
          <xdr:cNvSpPr txBox="1"/>
        </xdr:nvSpPr>
        <xdr:spPr>
          <a:xfrm>
            <a:off x="10506073" y="180975"/>
            <a:ext cx="1992669" cy="6835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pt-BR" sz="1600">
                <a:latin typeface="Arial Nova" panose="020B0504020202020204" pitchFamily="34" charset="0"/>
              </a:rPr>
              <a:t>AWS</a:t>
            </a:r>
          </a:p>
          <a:p>
            <a:pPr algn="l"/>
            <a:r>
              <a:rPr lang="pt-BR" sz="1600">
                <a:latin typeface="Arial Nova" panose="020B0504020202020204" pitchFamily="34" charset="0"/>
              </a:rPr>
              <a:t>Billing and Cost</a:t>
            </a:r>
          </a:p>
        </xdr:txBody>
      </xdr:sp>
    </xdr:grpSp>
    <xdr:clientData/>
  </xdr:twoCellAnchor>
  <xdr:twoCellAnchor>
    <xdr:from>
      <xdr:col>1</xdr:col>
      <xdr:colOff>1809750</xdr:colOff>
      <xdr:row>0</xdr:row>
      <xdr:rowOff>1076325</xdr:rowOff>
    </xdr:from>
    <xdr:to>
      <xdr:col>4</xdr:col>
      <xdr:colOff>714375</xdr:colOff>
      <xdr:row>0</xdr:row>
      <xdr:rowOff>1809749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7FF6BF94-6F57-47E2-9CCA-889DAEFCA883}"/>
            </a:ext>
          </a:extLst>
        </xdr:cNvPr>
        <xdr:cNvSpPr txBox="1"/>
      </xdr:nvSpPr>
      <xdr:spPr>
        <a:xfrm>
          <a:off x="2695575" y="1076325"/>
          <a:ext cx="7467600" cy="7334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4400" b="1">
              <a:latin typeface="Arial Nova" panose="020B0504020202020204" pitchFamily="34" charset="0"/>
            </a:rPr>
            <a:t>DADOS DE FATURAMENTO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390523</xdr:colOff>
      <xdr:row>0</xdr:row>
      <xdr:rowOff>1957385</xdr:rowOff>
    </xdr:from>
    <xdr:to>
      <xdr:col>9</xdr:col>
      <xdr:colOff>628649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18B88E-59C7-4D4F-B693-2244B005A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0</xdr:row>
      <xdr:rowOff>133350</xdr:rowOff>
    </xdr:from>
    <xdr:to>
      <xdr:col>2</xdr:col>
      <xdr:colOff>219074</xdr:colOff>
      <xdr:row>0</xdr:row>
      <xdr:rowOff>876300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EDA7F88-54D4-4362-9B8A-D1BF4670F9F5}"/>
            </a:ext>
          </a:extLst>
        </xdr:cNvPr>
        <xdr:cNvGrpSpPr/>
      </xdr:nvGrpSpPr>
      <xdr:grpSpPr>
        <a:xfrm>
          <a:off x="76200" y="133350"/>
          <a:ext cx="2571749" cy="742950"/>
          <a:chOff x="238125" y="95250"/>
          <a:chExt cx="2295524" cy="74295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3E184AA4-8CE5-46D0-8E7E-EFE64E32C21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377" r="18116" b="51421"/>
          <a:stretch/>
        </xdr:blipFill>
        <xdr:spPr>
          <a:xfrm>
            <a:off x="942974" y="123825"/>
            <a:ext cx="1590675" cy="695325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19F70434-25C8-4CAE-887B-1E9E3DDBF1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5" y="95250"/>
            <a:ext cx="742950" cy="74295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1476375</xdr:colOff>
      <xdr:row>0</xdr:row>
      <xdr:rowOff>57150</xdr:rowOff>
    </xdr:from>
    <xdr:to>
      <xdr:col>9</xdr:col>
      <xdr:colOff>619125</xdr:colOff>
      <xdr:row>0</xdr:row>
      <xdr:rowOff>885825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6E99BB9-3CDB-4184-8532-43B21474451D}"/>
            </a:ext>
          </a:extLst>
        </xdr:cNvPr>
        <xdr:cNvGrpSpPr/>
      </xdr:nvGrpSpPr>
      <xdr:grpSpPr>
        <a:xfrm>
          <a:off x="9267825" y="57150"/>
          <a:ext cx="3286125" cy="828675"/>
          <a:chOff x="8372475" y="38100"/>
          <a:chExt cx="4126267" cy="97155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5F56D371-CFF9-4B58-A567-85B2C226E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72475" y="161925"/>
            <a:ext cx="1247775" cy="746585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3BA7F2B2-4E8B-4CE4-AD76-7DFC0DE0D7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10725" y="38100"/>
            <a:ext cx="971550" cy="971550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C4F8AA2B-B85D-49C8-868A-68C0DF96EA66}"/>
              </a:ext>
            </a:extLst>
          </xdr:cNvPr>
          <xdr:cNvSpPr txBox="1"/>
        </xdr:nvSpPr>
        <xdr:spPr>
          <a:xfrm>
            <a:off x="10506073" y="180975"/>
            <a:ext cx="1992669" cy="6835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pt-BR" sz="1600">
                <a:latin typeface="Arial Nova" panose="020B0504020202020204" pitchFamily="34" charset="0"/>
              </a:rPr>
              <a:t>AWS</a:t>
            </a:r>
          </a:p>
          <a:p>
            <a:pPr algn="l"/>
            <a:r>
              <a:rPr lang="pt-BR" sz="1600">
                <a:latin typeface="Arial Nova" panose="020B0504020202020204" pitchFamily="34" charset="0"/>
              </a:rPr>
              <a:t>Billing and Cost</a:t>
            </a:r>
          </a:p>
        </xdr:txBody>
      </xdr:sp>
    </xdr:grpSp>
    <xdr:clientData/>
  </xdr:twoCellAnchor>
  <xdr:twoCellAnchor>
    <xdr:from>
      <xdr:col>3</xdr:col>
      <xdr:colOff>761999</xdr:colOff>
      <xdr:row>0</xdr:row>
      <xdr:rowOff>885825</xdr:rowOff>
    </xdr:from>
    <xdr:to>
      <xdr:col>6</xdr:col>
      <xdr:colOff>76199</xdr:colOff>
      <xdr:row>0</xdr:row>
      <xdr:rowOff>1609725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E47CF2C-C459-4878-9F9B-E3BBB2D34ED2}"/>
            </a:ext>
          </a:extLst>
        </xdr:cNvPr>
        <xdr:cNvSpPr txBox="1"/>
      </xdr:nvSpPr>
      <xdr:spPr>
        <a:xfrm>
          <a:off x="4581524" y="885825"/>
          <a:ext cx="3286125" cy="723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4400" b="1">
              <a:latin typeface="Arial Nova" panose="020B0504020202020204" pitchFamily="34" charset="0"/>
            </a:rPr>
            <a:t>PRODUTOS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75142</xdr:rowOff>
    </xdr:from>
    <xdr:to>
      <xdr:col>11</xdr:col>
      <xdr:colOff>95247</xdr:colOff>
      <xdr:row>0</xdr:row>
      <xdr:rowOff>1647825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B552ED2-4686-4921-845E-E899F5D247AD}"/>
            </a:ext>
          </a:extLst>
        </xdr:cNvPr>
        <xdr:cNvGrpSpPr/>
      </xdr:nvGrpSpPr>
      <xdr:grpSpPr>
        <a:xfrm>
          <a:off x="28576" y="75142"/>
          <a:ext cx="12439646" cy="1572683"/>
          <a:chOff x="25036" y="75142"/>
          <a:chExt cx="13980601" cy="1572683"/>
        </a:xfrm>
      </xdr:grpSpPr>
      <xdr:grpSp>
        <xdr:nvGrpSpPr>
          <xdr:cNvPr id="2" name="Agrupar 1">
            <a:extLst>
              <a:ext uri="{FF2B5EF4-FFF2-40B4-BE49-F238E27FC236}">
                <a16:creationId xmlns:a16="http://schemas.microsoft.com/office/drawing/2014/main" id="{FC113880-EF2D-4555-825F-D90364B65E44}"/>
              </a:ext>
            </a:extLst>
          </xdr:cNvPr>
          <xdr:cNvGrpSpPr/>
        </xdr:nvGrpSpPr>
        <xdr:grpSpPr>
          <a:xfrm>
            <a:off x="25036" y="209550"/>
            <a:ext cx="2358124" cy="742950"/>
            <a:chOff x="205377" y="95250"/>
            <a:chExt cx="2404687" cy="742950"/>
          </a:xfrm>
        </xdr:grpSpPr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97024ABD-D027-4D4C-93F9-CE1E2053441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1377" r="18116" b="51421"/>
            <a:stretch/>
          </xdr:blipFill>
          <xdr:spPr>
            <a:xfrm>
              <a:off x="1019389" y="133350"/>
              <a:ext cx="1590675" cy="695325"/>
            </a:xfrm>
            <a:prstGeom prst="rect">
              <a:avLst/>
            </a:prstGeom>
          </xdr:spPr>
        </xdr:pic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C8E28346-E3C1-489C-8874-DF7A84EB0A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5377" y="95250"/>
              <a:ext cx="873303" cy="742950"/>
            </a:xfrm>
            <a:prstGeom prst="rect">
              <a:avLst/>
            </a:prstGeom>
          </xdr:spPr>
        </xdr:pic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A2B5586E-408D-4708-9ACA-8F1AA261B72E}"/>
              </a:ext>
            </a:extLst>
          </xdr:cNvPr>
          <xdr:cNvGrpSpPr/>
        </xdr:nvGrpSpPr>
        <xdr:grpSpPr>
          <a:xfrm>
            <a:off x="10471795" y="75142"/>
            <a:ext cx="3533842" cy="841376"/>
            <a:chOff x="8311563" y="-27892"/>
            <a:chExt cx="4036478" cy="971550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F007A49F-10B0-48A4-AA8F-436690C026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311563" y="95933"/>
              <a:ext cx="1247775" cy="746585"/>
            </a:xfrm>
            <a:prstGeom prst="rect">
              <a:avLst/>
            </a:prstGeom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B4FEF33D-8339-46D4-8F60-E5D749F6BC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549813" y="-27892"/>
              <a:ext cx="971550" cy="971550"/>
            </a:xfrm>
            <a:prstGeom prst="rect">
              <a:avLst/>
            </a:prstGeom>
          </xdr:spPr>
        </xdr:pic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D5C2877-0AE5-44A1-A89B-526585FADCE5}"/>
                </a:ext>
              </a:extLst>
            </xdr:cNvPr>
            <xdr:cNvSpPr txBox="1"/>
          </xdr:nvSpPr>
          <xdr:spPr>
            <a:xfrm>
              <a:off x="10445161" y="114984"/>
              <a:ext cx="1902880" cy="683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pt-BR" sz="1600">
                  <a:latin typeface="Arial Nova" panose="020B0504020202020204" pitchFamily="34" charset="0"/>
                </a:rPr>
                <a:t>AWS</a:t>
              </a:r>
            </a:p>
            <a:p>
              <a:pPr algn="l"/>
              <a:r>
                <a:rPr lang="pt-BR" sz="1600">
                  <a:latin typeface="Arial Nova" panose="020B0504020202020204" pitchFamily="34" charset="0"/>
                </a:rPr>
                <a:t>Billing and Cost</a:t>
              </a:r>
            </a:p>
          </xdr:txBody>
        </xdr:sp>
      </xdr:grp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972DCBE9-CEEE-439D-A6BE-662C35B672E0}"/>
              </a:ext>
            </a:extLst>
          </xdr:cNvPr>
          <xdr:cNvSpPr txBox="1"/>
        </xdr:nvSpPr>
        <xdr:spPr>
          <a:xfrm>
            <a:off x="4493682" y="962025"/>
            <a:ext cx="3866628" cy="685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pt-BR" sz="4400" b="1">
                <a:latin typeface="Arial Nova" panose="020B0504020202020204" pitchFamily="34" charset="0"/>
              </a:rPr>
              <a:t>INSTÂNCIAS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38100</xdr:colOff>
      <xdr:row>0</xdr:row>
      <xdr:rowOff>1591733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8FB13BD-5DC4-4420-9E19-2E3305E151E0}"/>
            </a:ext>
          </a:extLst>
        </xdr:cNvPr>
        <xdr:cNvGrpSpPr/>
      </xdr:nvGrpSpPr>
      <xdr:grpSpPr>
        <a:xfrm>
          <a:off x="0" y="47625"/>
          <a:ext cx="12639675" cy="1544108"/>
          <a:chOff x="0" y="47625"/>
          <a:chExt cx="12548763" cy="154410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55FF688-5F63-4F8E-98F8-1E37E1914B5C}"/>
              </a:ext>
            </a:extLst>
          </xdr:cNvPr>
          <xdr:cNvGrpSpPr/>
        </xdr:nvGrpSpPr>
        <xdr:grpSpPr>
          <a:xfrm>
            <a:off x="0" y="77258"/>
            <a:ext cx="2251074" cy="742950"/>
            <a:chOff x="238125" y="95250"/>
            <a:chExt cx="2295524" cy="742950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A88CBB71-7820-40BB-9C47-2DBF18A9C08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1377" r="18116" b="51421"/>
            <a:stretch/>
          </xdr:blipFill>
          <xdr:spPr>
            <a:xfrm>
              <a:off x="942974" y="123825"/>
              <a:ext cx="1590675" cy="695325"/>
            </a:xfrm>
            <a:prstGeom prst="rect">
              <a:avLst/>
            </a:prstGeom>
          </xdr:spPr>
        </xdr:pic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65A7944-422F-4745-83A1-C627A1BA1D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38125" y="95250"/>
              <a:ext cx="742950" cy="742950"/>
            </a:xfrm>
            <a:prstGeom prst="rect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1D065C3-54F3-48C2-8B1A-B729127B0FAC}"/>
              </a:ext>
            </a:extLst>
          </xdr:cNvPr>
          <xdr:cNvGrpSpPr/>
        </xdr:nvGrpSpPr>
        <xdr:grpSpPr>
          <a:xfrm>
            <a:off x="9000881" y="47625"/>
            <a:ext cx="3547882" cy="841376"/>
            <a:chOff x="8306917" y="-16893"/>
            <a:chExt cx="4052514" cy="971550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572D5E07-B135-495F-A1F3-2164726BA2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306917" y="106932"/>
              <a:ext cx="1247775" cy="746585"/>
            </a:xfrm>
            <a:prstGeom prst="rect">
              <a:avLst/>
            </a:prstGeom>
          </xdr:spPr>
        </xdr:pic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DB28C9A3-5692-4EB2-BF97-D141E64B01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545167" y="-16893"/>
              <a:ext cx="971550" cy="971550"/>
            </a:xfrm>
            <a:prstGeom prst="rect">
              <a:avLst/>
            </a:prstGeom>
          </xdr:spPr>
        </xdr:pic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FCB46330-6855-47BD-9783-490A80AC7C7B}"/>
                </a:ext>
              </a:extLst>
            </xdr:cNvPr>
            <xdr:cNvSpPr txBox="1"/>
          </xdr:nvSpPr>
          <xdr:spPr>
            <a:xfrm>
              <a:off x="10440514" y="125982"/>
              <a:ext cx="1918917" cy="683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pt-BR" sz="1600">
                  <a:latin typeface="Arial Nova" panose="020B0504020202020204" pitchFamily="34" charset="0"/>
                </a:rPr>
                <a:t>AWS</a:t>
              </a:r>
            </a:p>
            <a:p>
              <a:pPr algn="l"/>
              <a:r>
                <a:rPr lang="pt-BR" sz="1600">
                  <a:latin typeface="Arial Nova" panose="020B0504020202020204" pitchFamily="34" charset="0"/>
                </a:rPr>
                <a:t>Billing and Cost</a:t>
              </a:r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8AB424CD-B302-40CC-8EAE-4945216068B2}"/>
              </a:ext>
            </a:extLst>
          </xdr:cNvPr>
          <xdr:cNvSpPr txBox="1"/>
        </xdr:nvSpPr>
        <xdr:spPr>
          <a:xfrm>
            <a:off x="4384767" y="905933"/>
            <a:ext cx="3037081" cy="685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pt-BR" sz="4400" b="1">
                <a:latin typeface="Arial Nova" panose="020B0504020202020204" pitchFamily="34" charset="0"/>
              </a:rPr>
              <a:t>VOLUMES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466724</xdr:colOff>
      <xdr:row>0</xdr:row>
      <xdr:rowOff>1476375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8AC754C-905C-43A2-B1B2-44E49E8A3980}"/>
            </a:ext>
          </a:extLst>
        </xdr:cNvPr>
        <xdr:cNvGrpSpPr/>
      </xdr:nvGrpSpPr>
      <xdr:grpSpPr>
        <a:xfrm>
          <a:off x="0" y="1"/>
          <a:ext cx="12544424" cy="1476374"/>
          <a:chOff x="0" y="77258"/>
          <a:chExt cx="13522780" cy="148590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3A1B640-FF81-4D2A-B38C-5C3BBA111129}"/>
              </a:ext>
            </a:extLst>
          </xdr:cNvPr>
          <xdr:cNvGrpSpPr/>
        </xdr:nvGrpSpPr>
        <xdr:grpSpPr>
          <a:xfrm>
            <a:off x="0" y="77258"/>
            <a:ext cx="2251074" cy="742950"/>
            <a:chOff x="238125" y="95250"/>
            <a:chExt cx="2295524" cy="742950"/>
          </a:xfrm>
        </xdr:grpSpPr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BAE84F85-5935-4739-B236-18375DA0B6E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1377" r="18116" b="51421"/>
            <a:stretch/>
          </xdr:blipFill>
          <xdr:spPr>
            <a:xfrm>
              <a:off x="942974" y="123825"/>
              <a:ext cx="1590675" cy="695325"/>
            </a:xfrm>
            <a:prstGeom prst="rect">
              <a:avLst/>
            </a:prstGeom>
          </xdr:spPr>
        </xdr:pic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B4F1307E-F4FC-4F7C-94A1-75317E6DE2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38125" y="95250"/>
              <a:ext cx="742950" cy="742950"/>
            </a:xfrm>
            <a:prstGeom prst="rect">
              <a:avLst/>
            </a:prstGeom>
          </xdr:spPr>
        </xdr:pic>
      </xdr:grp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02DFCDFA-B149-41CD-812B-5D1D46852F31}"/>
              </a:ext>
            </a:extLst>
          </xdr:cNvPr>
          <xdr:cNvGrpSpPr/>
        </xdr:nvGrpSpPr>
        <xdr:grpSpPr>
          <a:xfrm>
            <a:off x="9974898" y="95250"/>
            <a:ext cx="3547882" cy="841376"/>
            <a:chOff x="9419475" y="38100"/>
            <a:chExt cx="4052515" cy="971550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1EBFCEB6-83CC-43B4-B9AE-C4952C7890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19475" y="161925"/>
              <a:ext cx="1247775" cy="746585"/>
            </a:xfrm>
            <a:prstGeom prst="rect">
              <a:avLst/>
            </a:prstGeom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BF3E295B-B68F-47D8-AA17-212BEA5D8A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657725" y="38100"/>
              <a:ext cx="971550" cy="971550"/>
            </a:xfrm>
            <a:prstGeom prst="rect">
              <a:avLst/>
            </a:prstGeom>
          </xdr:spPr>
        </xdr:pic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B05CE9C1-06B6-4098-B6D9-734E99FD8F3F}"/>
                </a:ext>
              </a:extLst>
            </xdr:cNvPr>
            <xdr:cNvSpPr txBox="1"/>
          </xdr:nvSpPr>
          <xdr:spPr>
            <a:xfrm>
              <a:off x="11553073" y="180975"/>
              <a:ext cx="1918917" cy="683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pt-BR" sz="1600">
                  <a:latin typeface="Arial Nova" panose="020B0504020202020204" pitchFamily="34" charset="0"/>
                </a:rPr>
                <a:t>AWS</a:t>
              </a:r>
            </a:p>
            <a:p>
              <a:pPr algn="l"/>
              <a:r>
                <a:rPr lang="pt-BR" sz="1600">
                  <a:latin typeface="Arial Nova" panose="020B0504020202020204" pitchFamily="34" charset="0"/>
                </a:rPr>
                <a:t>Billing and Cost</a:t>
              </a:r>
            </a:p>
          </xdr:txBody>
        </xdr:sp>
      </xdr:grp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5840F20F-F1B4-4840-AC1C-612E271C04A9}"/>
              </a:ext>
            </a:extLst>
          </xdr:cNvPr>
          <xdr:cNvSpPr txBox="1"/>
        </xdr:nvSpPr>
        <xdr:spPr>
          <a:xfrm>
            <a:off x="4759374" y="801158"/>
            <a:ext cx="3922808" cy="762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pt-BR" sz="4400" b="1">
                <a:latin typeface="Arial Nova" panose="020B0504020202020204" pitchFamily="34" charset="0"/>
              </a:rPr>
              <a:t>OPERAÇÕES</a:t>
            </a:r>
          </a:p>
        </xdr:txBody>
      </xdr:sp>
    </xdr:grpSp>
    <xdr:clientData/>
  </xdr:twoCellAnchor>
  <xdr:twoCellAnchor>
    <xdr:from>
      <xdr:col>4</xdr:col>
      <xdr:colOff>228600</xdr:colOff>
      <xdr:row>0</xdr:row>
      <xdr:rowOff>1633536</xdr:rowOff>
    </xdr:from>
    <xdr:to>
      <xdr:col>11</xdr:col>
      <xdr:colOff>447675</xdr:colOff>
      <xdr:row>18</xdr:row>
      <xdr:rowOff>238125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85317D8-0921-48ED-B19F-D9526808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elson Natan" refreshedDate="44407.585129976855" createdVersion="7" refreshedVersion="7" minRefreshableVersion="3" recordCount="259" xr:uid="{CD6AF18A-A557-4407-AE3F-E0863F1B76A6}">
  <cacheSource type="worksheet">
    <worksheetSource name="INSTÂNCIA"/>
  </cacheSource>
  <cacheFields count="6">
    <cacheField name="Tipo da Instância _x000a_Sistema Operacional" numFmtId="0">
      <sharedItems count="13">
        <s v="m5.xlarge | Linux"/>
        <s v="c5.xlarge | Linux"/>
        <s v="m4.large | Linux"/>
        <s v="c5.large | Linux"/>
        <s v="t2.medium | Windows"/>
        <s v="t2.medium | Linux"/>
        <s v="t3a.medium | Linux"/>
        <s v="t3.small | Linux"/>
        <s v="t3a.small | Linux"/>
        <s v="t2.micro | Linux"/>
        <s v="t3.small | Windows"/>
        <s v="t3a.large | Linux"/>
        <s v="t2.large | Linux"/>
      </sharedItems>
    </cacheField>
    <cacheField name="Id da Instância" numFmtId="0">
      <sharedItems/>
    </cacheField>
    <cacheField name="Quantidade Usada_x000a_(horas)" numFmtId="0">
      <sharedItems containsSemiMixedTypes="0" containsString="0" containsNumber="1" minValue="2.3611E-2" maxValue="720" count="158">
        <n v="720"/>
        <n v="719"/>
        <n v="719.99999999999864"/>
        <n v="549"/>
        <n v="485"/>
        <n v="194.258611"/>
        <n v="170.317778"/>
        <n v="52"/>
        <n v="128"/>
        <n v="38.360556000000003"/>
        <n v="5"/>
        <n v="0.21222199999999999"/>
        <n v="0.21194399999999999"/>
        <n v="0.21111099999999999"/>
        <n v="0.21083299999999999"/>
        <n v="0.21055599999999999"/>
        <n v="0.21027799999999999"/>
        <n v="0.21"/>
        <n v="0.20972199999999999"/>
        <n v="0.20944399999999999"/>
        <n v="0.20916699999999999"/>
        <n v="0.20888899999999999"/>
        <n v="0.20833299999999999"/>
        <n v="0.20805599999999999"/>
        <n v="0.276389"/>
        <n v="0.20749999999999999"/>
        <n v="0.55166700000000002"/>
        <n v="0.20722199999999999"/>
        <n v="0.20666699999999999"/>
        <n v="0.20638899999999999"/>
        <n v="0.20611099999999999"/>
        <n v="0.20583299999999999"/>
        <n v="0.20555599999999999"/>
        <n v="0.20527799999999999"/>
        <n v="0.20472199999999999"/>
        <n v="0.20416699999999999"/>
        <n v="0.20388899999999999"/>
        <n v="0.20333300000000001"/>
        <n v="0.20305599999999999"/>
        <n v="0.20277800000000001"/>
        <n v="0.20250000000000001"/>
        <n v="0.20222200000000001"/>
        <n v="0.20194400000000001"/>
        <n v="0.20166700000000001"/>
        <n v="0.20083300000000001"/>
        <n v="0.20055600000000001"/>
        <n v="0.20027800000000001"/>
        <n v="0.19972200000000001"/>
        <n v="0.19888900000000001"/>
        <n v="0.19833300000000001"/>
        <n v="0.19750000000000001"/>
        <n v="0.19694400000000001"/>
        <n v="0.19666700000000001"/>
        <n v="0.19638900000000001"/>
        <n v="0.19500000000000001"/>
        <n v="0.19444400000000001"/>
        <n v="0.19416700000000001"/>
        <n v="0.24111099999999999"/>
        <n v="0.17916699999999999"/>
        <n v="0.17833299999999999"/>
        <n v="0.17805599999999999"/>
        <n v="0.17777799999999999"/>
        <n v="0.17749999999999999"/>
        <n v="0.17638899999999999"/>
        <n v="0.17555599999999999"/>
        <n v="0.17277799999999999"/>
        <n v="0.16888900000000001"/>
        <n v="0.16805600000000001"/>
        <n v="0.16666700000000001"/>
        <n v="0.16583300000000001"/>
        <n v="0.16444400000000001"/>
        <n v="0.38055600000000001"/>
        <n v="0.187778"/>
        <n v="0.36694399999999999"/>
        <n v="0.33972200000000002"/>
        <n v="0.33472200000000002"/>
        <n v="0.32805600000000001"/>
        <n v="0.31861099999999998"/>
        <n v="0.31611099999999998"/>
        <n v="0.29944399999999999"/>
        <n v="0.28499999999999998"/>
        <n v="0.10083300000000001"/>
        <n v="6.3611000000000001E-2"/>
        <n v="6.2778E-2"/>
        <n v="6.25E-2"/>
        <n v="6.2222E-2"/>
        <n v="6.1943999999999999E-2"/>
        <n v="6.1667E-2"/>
        <n v="6.1388999999999999E-2"/>
        <n v="6.1110999999999999E-2"/>
        <n v="6.0832999999999998E-2"/>
        <n v="6.0555999999999999E-2"/>
        <n v="6.0277999999999998E-2"/>
        <n v="0.06"/>
        <n v="5.9721999999999997E-2"/>
        <n v="5.9166999999999997E-2"/>
        <n v="5.8888999999999997E-2"/>
        <n v="5.8611000000000003E-2"/>
        <n v="5.7778000000000003E-2"/>
        <n v="5.2499999999999998E-2"/>
        <n v="4.7778000000000001E-2"/>
        <n v="4.7500000000000001E-2"/>
        <n v="4.7222E-2"/>
        <n v="4.6944E-2"/>
        <n v="4.6389E-2"/>
        <n v="4.6110999999999999E-2"/>
        <n v="4.5832999999999999E-2"/>
        <n v="4.5555999999999999E-2"/>
        <n v="4.5277999999999999E-2"/>
        <n v="4.4999999999999998E-2"/>
        <n v="4.4721999999999998E-2"/>
        <n v="4.4443999999999997E-2"/>
        <n v="4.4166999999999998E-2"/>
        <n v="4.3888999999999997E-2"/>
        <n v="4.3610999999999997E-2"/>
        <n v="4.3333000000000003E-2"/>
        <n v="4.1944000000000002E-2"/>
        <n v="3.7499999999999999E-2"/>
        <n v="0.27750000000000002"/>
        <n v="4.6667E-2"/>
        <n v="0.04"/>
        <n v="3.9444E-2"/>
        <n v="3.9167E-2"/>
        <n v="3.8889E-2"/>
        <n v="3.8610999999999999E-2"/>
        <n v="3.8332999999999999E-2"/>
        <n v="3.8056E-2"/>
        <n v="3.7777999999999999E-2"/>
        <n v="3.6666999999999998E-2"/>
        <n v="3.6388999999999998E-2"/>
        <n v="3.5832999999999997E-2"/>
        <n v="3.5555999999999997E-2"/>
        <n v="3.5000000000000003E-2"/>
        <n v="3.4722000000000003E-2"/>
        <n v="3.2778000000000002E-2"/>
        <n v="3.0832999999999999E-2"/>
        <n v="2.7778000000000001E-2"/>
        <n v="2.6667E-2"/>
        <n v="2.5000000000000001E-2"/>
        <n v="5.7222000000000002E-2"/>
        <n v="5.6667000000000002E-2"/>
        <n v="5.3610999999999999E-2"/>
        <n v="5.3332999999999998E-2"/>
        <n v="5.2221999999999998E-2"/>
        <n v="0.05"/>
        <n v="4.1667000000000003E-2"/>
        <n v="4.1389000000000002E-2"/>
        <n v="4.1111000000000002E-2"/>
        <n v="4.0833000000000001E-2"/>
        <n v="4.0278000000000001E-2"/>
        <n v="3.9722E-2"/>
        <n v="3.6943999999999998E-2"/>
        <n v="3.1389E-2"/>
        <n v="3.1111E-2"/>
        <n v="2.8333000000000001E-2"/>
        <n v="2.6388999999999999E-2"/>
        <n v="2.4167000000000001E-2"/>
        <n v="2.3611E-2"/>
      </sharedItems>
    </cacheField>
    <cacheField name="Dólar americano" numFmtId="167">
      <sharedItems containsSemiMixedTypes="0" containsString="0" containsNumber="1" minValue="2.7388759999999999E-4" maxValue="220.32000000000269" count="179">
        <n v="220.32000000000269"/>
        <n v="188.6400000000003"/>
        <n v="114.48000000000161"/>
        <n v="94.189000000000149"/>
        <n v="66.527999999999565"/>
        <n v="53.56799999999938"/>
        <n v="33.407999999999483"/>
        <n v="27.072000000000251"/>
        <n v="26.78399999999969"/>
        <n v="24.191999999999904"/>
        <n v="21.744000000000263"/>
        <n v="18.44639999999993"/>
        <n v="16.295999999999939"/>
        <n v="13.391999999999845"/>
        <n v="8.3519999999998706"/>
        <n v="3.613210164600011"/>
        <n v="3.1679106708000071"/>
        <n v="2.704000000000002"/>
        <n v="2.3807999999999998"/>
        <n v="1.2889146816000001"/>
        <n v="9.2999999999999999E-2"/>
        <n v="2.12222E-2"/>
        <n v="2.1194399999999999E-2"/>
        <n v="2.1111100000000001E-2"/>
        <n v="2.1083299999999999E-2"/>
        <n v="2.1055600000000001E-2"/>
        <n v="2.1027799999999999E-2"/>
        <n v="2.1000000000000001E-2"/>
        <n v="2.09722E-2"/>
        <n v="2.0944399999999998E-2"/>
        <n v="2.09167E-2"/>
        <n v="2.0888899999999998E-2"/>
        <n v="2.0833299999999999E-2"/>
        <n v="2.08056E-2"/>
        <n v="2.0784452799999999E-2"/>
        <n v="2.0750000000000001E-2"/>
        <n v="2.0742679199999999E-2"/>
        <n v="2.07222E-2"/>
        <n v="2.06667E-2"/>
        <n v="2.0638900000000002E-2"/>
        <n v="2.06111E-2"/>
        <n v="2.0583299999999999E-2"/>
        <n v="2.05556E-2"/>
        <n v="2.0527799999999999E-2"/>
        <n v="2.0472199999999999E-2"/>
        <n v="2.0416699999999999E-2"/>
        <n v="2.0388900000000001E-2"/>
        <n v="2.0333299999999999E-2"/>
        <n v="2.03056E-2"/>
        <n v="2.0277799999999999E-2"/>
        <n v="2.0250000000000001E-2"/>
        <n v="2.0222199999999999E-2"/>
        <n v="2.0194400000000001E-2"/>
        <n v="2.0166699999999999E-2"/>
        <n v="2.0083299999999998E-2"/>
        <n v="2.00556E-2"/>
        <n v="2.0027799999999998E-2"/>
        <n v="1.9972199999999999E-2"/>
        <n v="1.9888900000000001E-2"/>
        <n v="1.9833300000000002E-2"/>
        <n v="1.975E-2"/>
        <n v="1.9694400000000001E-2"/>
        <n v="1.9666699999999999E-2"/>
        <n v="1.9638900000000001E-2"/>
        <n v="1.95E-2"/>
        <n v="1.9444400000000001E-2"/>
        <n v="1.9416699999999999E-2"/>
        <n v="1.8131547200000001E-2"/>
        <n v="1.7916700000000001E-2"/>
        <n v="1.78333E-2"/>
        <n v="1.7805600000000001E-2"/>
        <n v="1.77778E-2"/>
        <n v="1.7749999999999998E-2"/>
        <n v="1.7638899999999999E-2"/>
        <n v="1.7555600000000001E-2"/>
        <n v="1.7277799999999999E-2"/>
        <n v="1.6888899999999998E-2"/>
        <n v="1.68056E-2"/>
        <n v="1.66667E-2"/>
        <n v="1.6583299999999999E-2"/>
        <n v="1.6444400000000001E-2"/>
        <n v="1.43089056E-2"/>
        <n v="1.4120905600000001E-2"/>
        <n v="1.3797094399999999E-2"/>
        <n v="1.33689056E-2"/>
        <n v="1.2773547200000001E-2"/>
        <n v="1.25855472E-2"/>
        <n v="1.23349056E-2"/>
        <n v="1.19797736E-2"/>
        <n v="1.18857736E-2"/>
        <n v="1.1259094399999999E-2"/>
        <n v="1.0716E-2"/>
        <n v="7.7184528000000001E-3"/>
        <n v="7.6244527999999997E-3"/>
        <n v="7.5826416000000004E-3"/>
        <n v="5.9031007999999999E-3"/>
        <n v="5.8257984000000002E-3"/>
        <n v="5.7999999999999996E-3"/>
        <n v="5.7742015999999998E-3"/>
        <n v="5.7484032000000001E-3"/>
        <n v="5.7226975999999999E-3"/>
        <n v="5.6968992000000001E-3"/>
        <n v="5.6711008000000004E-3"/>
        <n v="5.6453023999999997E-3"/>
        <n v="5.6195968000000004E-3"/>
        <n v="5.5937983999999998E-3"/>
        <n v="5.568E-3"/>
        <n v="5.5422016000000003E-3"/>
        <n v="5.4906976000000003E-3"/>
        <n v="5.4648991999999997E-3"/>
        <n v="5.4391007999999999E-3"/>
        <n v="5.3617984000000002E-3"/>
        <n v="4.8719999999999996E-3"/>
        <n v="4.4337984000000002E-3"/>
        <n v="4.4079999999999996E-3"/>
        <n v="4.3822015999999998E-3"/>
        <n v="4.3564032000000001E-3"/>
        <n v="4.3048992000000001E-3"/>
        <n v="4.2791008000000004E-3"/>
        <n v="4.2533023999999997E-3"/>
        <n v="4.2275968000000004E-3"/>
        <n v="4.2017983999999998E-3"/>
        <n v="4.176E-3"/>
        <n v="4.1502016000000003E-3"/>
        <n v="4.1244031999999996E-3"/>
        <n v="4.0986976000000003E-3"/>
        <n v="4.0728991999999997E-3"/>
        <n v="4.0471007999999999E-3"/>
        <n v="4.0213024000000002E-3"/>
        <n v="3.8924032000000001E-3"/>
        <n v="3.48E-3"/>
        <n v="3.2190000000000001E-3"/>
        <n v="2.1653487999999999E-3"/>
        <n v="1.856E-3"/>
        <n v="1.8302016E-3"/>
        <n v="1.8173487999999999E-3"/>
        <n v="1.8044496000000001E-3"/>
        <n v="1.7915504E-3"/>
        <n v="1.7786512000000001E-3"/>
        <n v="1.7657984E-3"/>
        <n v="1.7528992000000001E-3"/>
        <n v="1.7013487999999999E-3"/>
        <n v="1.6884496000000001E-3"/>
        <n v="1.6626512000000001E-3"/>
        <n v="1.6497984E-3"/>
        <n v="1.624E-3"/>
        <n v="1.6111007999999999E-3"/>
        <n v="1.5208992000000001E-3"/>
        <n v="1.4306512000000001E-3"/>
        <n v="1.2888992000000001E-3"/>
        <n v="1.2373487999999999E-3"/>
        <n v="1.16E-3"/>
        <n v="6.6377519999999998E-4"/>
        <n v="6.5733719999999999E-4"/>
        <n v="6.2188759999999999E-4"/>
        <n v="6.1866280000000002E-4"/>
        <n v="6.0577519999999998E-4"/>
        <n v="5.8E-4"/>
        <n v="5.5099999999999995E-4"/>
        <n v="5.2522479999999997E-4"/>
        <n v="5.1877520000000003E-4"/>
        <n v="5.0588759999999999E-4"/>
        <n v="5.0266280000000002E-4"/>
        <n v="4.8333719999999998E-4"/>
        <n v="4.8011240000000001E-4"/>
        <n v="4.7688759999999999E-4"/>
        <n v="4.7366280000000002E-4"/>
        <n v="4.6722480000000003E-4"/>
        <n v="4.6077519999999998E-4"/>
        <n v="4.414496E-4"/>
        <n v="4.3822480000000003E-4"/>
        <n v="4.2855040000000001E-4"/>
        <n v="4.2211240000000001E-4"/>
        <n v="3.6411240000000001E-4"/>
        <n v="3.6088759999999999E-4"/>
        <n v="3.2866280000000002E-4"/>
        <n v="3.0611240000000001E-4"/>
        <n v="2.8033719999999998E-4"/>
        <n v="2.7388759999999999E-4"/>
      </sharedItems>
    </cacheField>
    <cacheField name="Real _x000a_Brasileiro" numFmtId="167">
      <sharedItems containsSemiMixedTypes="0" containsString="0" containsNumber="1" minValue="1.3912120642000001E-3" maxValue="1119.1154400000137" count="179">
        <n v="1119.1154400000137"/>
        <n v="958.19688000000156"/>
        <n v="581.50116000000821"/>
        <n v="478.43302550000078"/>
        <n v="337.92897599999782"/>
        <n v="272.09865599999688"/>
        <n v="169.69593599999737"/>
        <n v="137.51222400000128"/>
        <n v="136.04932799999844"/>
        <n v="122.88326399999953"/>
        <n v="110.44864800000134"/>
        <n v="93.698488799999652"/>
        <n v="82.7755319999997"/>
        <n v="68.02466399999922"/>
        <n v="42.423983999999344"/>
        <n v="18.353301031085756"/>
        <n v="16.091402252328638"/>
        <n v="13.734968000000011"/>
        <n v="12.0932736"/>
        <n v="6.5470421251872013"/>
        <n v="0.47239350000000002"/>
        <n v="0.10779816490000001"/>
        <n v="0.1076569548"/>
        <n v="0.10723383245000001"/>
        <n v="0.10709262235"/>
        <n v="0.10695192020000001"/>
        <n v="0.1068107101"/>
        <n v="0.10666950000000001"/>
        <n v="0.1065282899"/>
        <n v="0.10638707980000001"/>
        <n v="0.10624637765"/>
        <n v="0.10610516755"/>
        <n v="0.10582274735"/>
        <n v="0.1056820452"/>
        <n v="0.10557462799760001"/>
        <n v="0.10539962500000001"/>
        <n v="0.10536243899640001"/>
        <n v="0.1052584149"/>
        <n v="0.10497650265000001"/>
        <n v="0.10483529255000001"/>
        <n v="0.10469408245"/>
        <n v="0.10455287235000001"/>
        <n v="0.10441217020000002"/>
        <n v="0.1042709601"/>
        <n v="0.10398853990000001"/>
        <n v="0.10370662765000001"/>
        <n v="0.10356541755000001"/>
        <n v="0.10328299735"/>
        <n v="0.10314229520000001"/>
        <n v="0.1030010851"/>
        <n v="0.102859875"/>
        <n v="0.10271866490000001"/>
        <n v="0.10257745480000001"/>
        <n v="0.10243675265"/>
        <n v="0.10201312235"/>
        <n v="0.10187242020000001"/>
        <n v="0.1017312101"/>
        <n v="0.1014487899"/>
        <n v="0.10102566755000002"/>
        <n v="0.10074324735000001"/>
        <n v="0.10032012500000001"/>
        <n v="0.10003770480000002"/>
        <n v="9.9897002649999997E-2"/>
        <n v="9.9755792550000014E-2"/>
        <n v="9.9050250000000006E-2"/>
        <n v="9.8767829800000012E-2"/>
        <n v="9.8627127649999993E-2"/>
        <n v="9.2099194002400006E-2"/>
        <n v="9.1007877650000013E-2"/>
        <n v="9.0584247350000008E-2"/>
        <n v="9.0443545200000017E-2"/>
        <n v="9.0302335100000006E-2"/>
        <n v="9.0161124999999995E-2"/>
        <n v="8.9596792549999998E-2"/>
        <n v="8.9173670200000013E-2"/>
        <n v="8.7762585099999998E-2"/>
        <n v="8.5787167550000001E-2"/>
        <n v="8.5364045200000002E-2"/>
        <n v="8.4658502650000009E-2"/>
        <n v="8.4234872350000004E-2"/>
        <n v="8.352932980000001E-2"/>
        <n v="7.2682085995199999E-2"/>
        <n v="7.1727139995200015E-2"/>
        <n v="7.00823410048E-2"/>
        <n v="6.7907355995200008E-2"/>
        <n v="6.4883233002400009E-2"/>
        <n v="6.3928287002400011E-2"/>
        <n v="6.2655152995199997E-2"/>
        <n v="6.0851260001200003E-2"/>
        <n v="6.0373787001200004E-2"/>
        <n v="5.7190570004799997E-2"/>
        <n v="5.4431922000000001E-2"/>
        <n v="3.9205880997600001E-2"/>
        <n v="3.8728407997600002E-2"/>
        <n v="3.8516028007200005E-2"/>
        <n v="2.9984800513600002E-2"/>
        <n v="2.9592142972800002E-2"/>
        <n v="2.94611E-2"/>
        <n v="2.9330057027200002E-2"/>
        <n v="2.9199014054400004E-2"/>
        <n v="2.9068442459200001E-2"/>
        <n v="2.8937399486400003E-2"/>
        <n v="2.8806356513600005E-2"/>
        <n v="2.8675313540799999E-2"/>
        <n v="2.8544741945600003E-2"/>
        <n v="2.8413698972800001E-2"/>
        <n v="2.8282656000000003E-2"/>
        <n v="2.8151613027200002E-2"/>
        <n v="2.7889998459200004E-2"/>
        <n v="2.7758955486400002E-2"/>
        <n v="2.76279125136E-2"/>
        <n v="2.7235254972800004E-2"/>
        <n v="2.4747324000000001E-2"/>
        <n v="2.2521478972800001E-2"/>
        <n v="2.2390436E-2"/>
        <n v="2.2259393027200002E-2"/>
        <n v="2.2128350054400003E-2"/>
        <n v="2.1866735486400002E-2"/>
        <n v="2.1735692513600004E-2"/>
        <n v="2.1604649540799999E-2"/>
        <n v="2.1474077945600002E-2"/>
        <n v="2.1343034972800001E-2"/>
        <n v="2.1211992000000002E-2"/>
        <n v="2.1080949027200004E-2"/>
        <n v="2.0949906054399999E-2"/>
        <n v="2.0819334459200003E-2"/>
        <n v="2.0688291486400001E-2"/>
        <n v="2.05572485136E-2"/>
        <n v="2.0426205540800001E-2"/>
        <n v="1.9771462054400002E-2"/>
        <n v="1.767666E-2"/>
        <n v="1.6350910500000003E-2"/>
        <n v="1.09988892296E-2"/>
        <n v="9.4275520000000005E-3"/>
        <n v="9.2965090272000006E-3"/>
        <n v="9.2312232296000007E-3"/>
        <n v="9.1657017432000016E-3"/>
        <n v="9.1001802568000008E-3"/>
        <n v="9.0346587704000017E-3"/>
        <n v="8.9693729728E-3"/>
        <n v="8.903851486400001E-3"/>
        <n v="8.6420012296000003E-3"/>
        <n v="8.5764797432000012E-3"/>
        <n v="8.4454367704000013E-3"/>
        <n v="8.3801509727999997E-3"/>
        <n v="8.2491079999999998E-3"/>
        <n v="8.1835865136000007E-3"/>
        <n v="7.7254074864000011E-3"/>
        <n v="7.2669927704000006E-3"/>
        <n v="6.5469634864000013E-3"/>
        <n v="6.2851132295999998E-3"/>
        <n v="5.8922200000000001E-3"/>
        <n v="3.3716461284000001E-3"/>
        <n v="3.3389443074000004E-3"/>
        <n v="3.1588780642000003E-3"/>
        <n v="3.1424976926000005E-3"/>
        <n v="3.0770351283999999E-3"/>
        <n v="2.94611E-3"/>
        <n v="2.7988045E-3"/>
        <n v="2.6678793716000001E-3"/>
        <n v="2.6351186284000005E-3"/>
        <n v="2.5696560641999999E-3"/>
        <n v="2.5532756926000002E-3"/>
        <n v="2.4551113074000003E-3"/>
        <n v="2.4387309358000001E-3"/>
        <n v="2.4223505642000003E-3"/>
        <n v="2.4059701926000001E-3"/>
        <n v="2.3732683716000003E-3"/>
        <n v="2.3405076283999999E-3"/>
        <n v="2.2423432432E-3"/>
        <n v="2.2259628716000002E-3"/>
        <n v="2.1768217568000001E-3"/>
        <n v="2.1441199358000003E-3"/>
        <n v="1.8495089358000001E-3"/>
        <n v="1.8331285642000001E-3"/>
        <n v="1.6694426926000003E-3"/>
        <n v="1.5548979358000002E-3"/>
        <n v="1.4239728074000001E-3"/>
        <n v="1.3912120642000001E-3"/>
      </sharedItems>
    </cacheField>
    <cacheField name="Região" numFmtId="0">
      <sharedItems count="2">
        <s v="sa-east-1"/>
        <s v="us-east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elson Natan" refreshedDate="44407.671993981479" createdVersion="7" refreshedVersion="7" minRefreshableVersion="3" recordCount="407" xr:uid="{1F9443A8-27C9-4FAB-9C2B-5D148C92EFF8}">
  <cacheSource type="worksheet">
    <worksheetSource name="VOLUME"/>
  </cacheSource>
  <cacheFields count="5">
    <cacheField name="Tipo do Volume" numFmtId="0">
      <sharedItems count="3">
        <s v="gp2"/>
        <s v="standard"/>
        <s v="gp3"/>
      </sharedItems>
    </cacheField>
    <cacheField name="Id do Volume" numFmtId="0">
      <sharedItems/>
    </cacheField>
    <cacheField name="Quantidade Usada" numFmtId="164">
      <sharedItems containsSemiMixedTypes="0" containsString="0" containsNumber="1" minValue="4.7839509999999998E-4" maxValue="349.99999999200094"/>
    </cacheField>
    <cacheField name="Dólar Americano" numFmtId="0">
      <sharedItems containsSemiMixedTypes="0" containsString="0" containsNumber="1" minValue="4.7839500000000002E-5" maxValue="66.499999991999275"/>
    </cacheField>
    <cacheField name="Real Brasileiro" numFmtId="167">
      <sharedItems containsSemiMixedTypes="0" containsString="0" containsNumber="1" minValue="2.4300074025000002E-4" maxValue="337.78674995936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s v="i-e487ede8d1bde24a0"/>
    <x v="0"/>
    <x v="0"/>
    <x v="0"/>
    <x v="0"/>
  </r>
  <r>
    <x v="1"/>
    <s v="i-040422cdc36d44cb0"/>
    <x v="0"/>
    <x v="1"/>
    <x v="1"/>
    <x v="0"/>
  </r>
  <r>
    <x v="1"/>
    <s v="i-908119c3f2ef58b60"/>
    <x v="0"/>
    <x v="1"/>
    <x v="1"/>
    <x v="0"/>
  </r>
  <r>
    <x v="2"/>
    <s v="i-b06ef03343045ff00"/>
    <x v="0"/>
    <x v="2"/>
    <x v="2"/>
    <x v="0"/>
  </r>
  <r>
    <x v="3"/>
    <s v="i-471efe72c04ae0ba0"/>
    <x v="1"/>
    <x v="3"/>
    <x v="3"/>
    <x v="0"/>
  </r>
  <r>
    <x v="4"/>
    <s v="i-b8707b92401d96a90"/>
    <x v="2"/>
    <x v="4"/>
    <x v="4"/>
    <x v="0"/>
  </r>
  <r>
    <x v="5"/>
    <s v="i-6778ec0014f420c00"/>
    <x v="0"/>
    <x v="5"/>
    <x v="5"/>
    <x v="0"/>
  </r>
  <r>
    <x v="5"/>
    <s v="i-12c35dbd885ea34d0"/>
    <x v="0"/>
    <x v="6"/>
    <x v="6"/>
    <x v="1"/>
  </r>
  <r>
    <x v="6"/>
    <s v="i-16538e65a21af2800"/>
    <x v="0"/>
    <x v="7"/>
    <x v="7"/>
    <x v="1"/>
  </r>
  <r>
    <x v="5"/>
    <s v="i-96cefd058fbde20c0"/>
    <x v="0"/>
    <x v="8"/>
    <x v="8"/>
    <x v="0"/>
  </r>
  <r>
    <x v="7"/>
    <s v="i-6578704527ec34fb0"/>
    <x v="0"/>
    <x v="9"/>
    <x v="9"/>
    <x v="0"/>
  </r>
  <r>
    <x v="8"/>
    <s v="i-2fd7d1ee65c136cd0"/>
    <x v="0"/>
    <x v="10"/>
    <x v="10"/>
    <x v="0"/>
  </r>
  <r>
    <x v="8"/>
    <s v="i-92bf551b5068be190"/>
    <x v="0"/>
    <x v="10"/>
    <x v="10"/>
    <x v="0"/>
  </r>
  <r>
    <x v="8"/>
    <s v="i-961b7844ccd1df330"/>
    <x v="0"/>
    <x v="10"/>
    <x v="10"/>
    <x v="0"/>
  </r>
  <r>
    <x v="7"/>
    <s v="i-0a3ab0660f0265640"/>
    <x v="3"/>
    <x v="11"/>
    <x v="11"/>
    <x v="0"/>
  </r>
  <r>
    <x v="7"/>
    <s v="i-cde755ce42b2797c0"/>
    <x v="4"/>
    <x v="12"/>
    <x v="12"/>
    <x v="0"/>
  </r>
  <r>
    <x v="9"/>
    <s v="i-7e906f086b5a03240"/>
    <x v="0"/>
    <x v="13"/>
    <x v="13"/>
    <x v="0"/>
  </r>
  <r>
    <x v="9"/>
    <s v="i-bc8368594104f6670"/>
    <x v="0"/>
    <x v="13"/>
    <x v="13"/>
    <x v="0"/>
  </r>
  <r>
    <x v="9"/>
    <s v="i-3ec1b9b86fc2fc880"/>
    <x v="0"/>
    <x v="13"/>
    <x v="13"/>
    <x v="0"/>
  </r>
  <r>
    <x v="9"/>
    <s v="i-a1420de98e451da40"/>
    <x v="0"/>
    <x v="13"/>
    <x v="13"/>
    <x v="0"/>
  </r>
  <r>
    <x v="9"/>
    <s v="i-0debbbe4f2ad11a90"/>
    <x v="0"/>
    <x v="13"/>
    <x v="13"/>
    <x v="0"/>
  </r>
  <r>
    <x v="9"/>
    <s v="i-e12ecedf857b84160"/>
    <x v="0"/>
    <x v="13"/>
    <x v="13"/>
    <x v="0"/>
  </r>
  <r>
    <x v="9"/>
    <s v="i-9fda1b825cac84e70"/>
    <x v="0"/>
    <x v="13"/>
    <x v="13"/>
    <x v="0"/>
  </r>
  <r>
    <x v="9"/>
    <s v="i-019041fa"/>
    <x v="0"/>
    <x v="14"/>
    <x v="14"/>
    <x v="1"/>
  </r>
  <r>
    <x v="9"/>
    <s v="i-00e0b60e0555ad960"/>
    <x v="0"/>
    <x v="14"/>
    <x v="14"/>
    <x v="1"/>
  </r>
  <r>
    <x v="9"/>
    <s v="i-564c613465be74d50"/>
    <x v="5"/>
    <x v="15"/>
    <x v="15"/>
    <x v="0"/>
  </r>
  <r>
    <x v="9"/>
    <s v="i-57fa643d72b3193c0"/>
    <x v="6"/>
    <x v="16"/>
    <x v="16"/>
    <x v="0"/>
  </r>
  <r>
    <x v="10"/>
    <s v="i-c02bdbd210ba4ffa0"/>
    <x v="7"/>
    <x v="17"/>
    <x v="17"/>
    <x v="0"/>
  </r>
  <r>
    <x v="9"/>
    <s v="i-c8d030090c40b2100"/>
    <x v="8"/>
    <x v="18"/>
    <x v="18"/>
    <x v="0"/>
  </r>
  <r>
    <x v="7"/>
    <s v="i-9fe81ed737e2385b0"/>
    <x v="9"/>
    <x v="19"/>
    <x v="19"/>
    <x v="0"/>
  </r>
  <r>
    <x v="9"/>
    <s v="i-2f01485067e82bc20"/>
    <x v="10"/>
    <x v="20"/>
    <x v="20"/>
    <x v="0"/>
  </r>
  <r>
    <x v="2"/>
    <s v="i-f2e187b83ed333c80"/>
    <x v="11"/>
    <x v="21"/>
    <x v="21"/>
    <x v="1"/>
  </r>
  <r>
    <x v="2"/>
    <s v="i-5233e45fe7fb67120"/>
    <x v="12"/>
    <x v="22"/>
    <x v="22"/>
    <x v="1"/>
  </r>
  <r>
    <x v="2"/>
    <s v="i-7136eee3161086880"/>
    <x v="12"/>
    <x v="22"/>
    <x v="22"/>
    <x v="1"/>
  </r>
  <r>
    <x v="2"/>
    <s v="i-af088edc42a4949e0"/>
    <x v="12"/>
    <x v="22"/>
    <x v="22"/>
    <x v="1"/>
  </r>
  <r>
    <x v="2"/>
    <s v="i-7ff7087522ca7c690"/>
    <x v="13"/>
    <x v="23"/>
    <x v="23"/>
    <x v="1"/>
  </r>
  <r>
    <x v="2"/>
    <s v="i-dd7ac6a38b1835fd0"/>
    <x v="14"/>
    <x v="24"/>
    <x v="24"/>
    <x v="1"/>
  </r>
  <r>
    <x v="2"/>
    <s v="i-ee2f7c6f2c90a5b70"/>
    <x v="14"/>
    <x v="24"/>
    <x v="24"/>
    <x v="1"/>
  </r>
  <r>
    <x v="2"/>
    <s v="i-43a261e8fbbc382a0"/>
    <x v="15"/>
    <x v="25"/>
    <x v="25"/>
    <x v="1"/>
  </r>
  <r>
    <x v="2"/>
    <s v="i-bd6fecdbd4afbd960"/>
    <x v="16"/>
    <x v="26"/>
    <x v="26"/>
    <x v="1"/>
  </r>
  <r>
    <x v="2"/>
    <s v="i-9843505593ae4df70"/>
    <x v="16"/>
    <x v="26"/>
    <x v="26"/>
    <x v="1"/>
  </r>
  <r>
    <x v="2"/>
    <s v="i-1469c95f76a609c60"/>
    <x v="17"/>
    <x v="27"/>
    <x v="27"/>
    <x v="1"/>
  </r>
  <r>
    <x v="2"/>
    <s v="i-3ee04c95a7133acf0"/>
    <x v="18"/>
    <x v="28"/>
    <x v="28"/>
    <x v="1"/>
  </r>
  <r>
    <x v="2"/>
    <s v="i-e4d26689e21212c50"/>
    <x v="18"/>
    <x v="28"/>
    <x v="28"/>
    <x v="1"/>
  </r>
  <r>
    <x v="2"/>
    <s v="i-cdb711fd32ea1d080"/>
    <x v="18"/>
    <x v="28"/>
    <x v="28"/>
    <x v="1"/>
  </r>
  <r>
    <x v="2"/>
    <s v="i-d487df97d3f7a1700"/>
    <x v="19"/>
    <x v="29"/>
    <x v="29"/>
    <x v="1"/>
  </r>
  <r>
    <x v="2"/>
    <s v="i-1195c7e0a7910b620"/>
    <x v="20"/>
    <x v="30"/>
    <x v="30"/>
    <x v="1"/>
  </r>
  <r>
    <x v="2"/>
    <s v="i-ed5506cd9650dd1b0"/>
    <x v="21"/>
    <x v="31"/>
    <x v="31"/>
    <x v="1"/>
  </r>
  <r>
    <x v="2"/>
    <s v="i-d9f9c391c26b28710"/>
    <x v="22"/>
    <x v="32"/>
    <x v="32"/>
    <x v="1"/>
  </r>
  <r>
    <x v="2"/>
    <s v="i-1776078cfda82f540"/>
    <x v="22"/>
    <x v="32"/>
    <x v="32"/>
    <x v="1"/>
  </r>
  <r>
    <x v="2"/>
    <s v="i-eb84d668efb3e4630"/>
    <x v="23"/>
    <x v="33"/>
    <x v="33"/>
    <x v="1"/>
  </r>
  <r>
    <x v="11"/>
    <s v="i-bb51e088a878176f0"/>
    <x v="24"/>
    <x v="34"/>
    <x v="34"/>
    <x v="1"/>
  </r>
  <r>
    <x v="2"/>
    <s v="i-6ef05cb8e580f11e0"/>
    <x v="25"/>
    <x v="35"/>
    <x v="35"/>
    <x v="1"/>
  </r>
  <r>
    <x v="6"/>
    <s v="i-3b33e61f37c3c5fa0"/>
    <x v="26"/>
    <x v="36"/>
    <x v="36"/>
    <x v="1"/>
  </r>
  <r>
    <x v="2"/>
    <s v="i-5f566be8272882fa0"/>
    <x v="27"/>
    <x v="37"/>
    <x v="37"/>
    <x v="1"/>
  </r>
  <r>
    <x v="2"/>
    <s v="i-8ba5019e92469c480"/>
    <x v="28"/>
    <x v="38"/>
    <x v="38"/>
    <x v="1"/>
  </r>
  <r>
    <x v="2"/>
    <s v="i-687f735700d525440"/>
    <x v="28"/>
    <x v="38"/>
    <x v="38"/>
    <x v="1"/>
  </r>
  <r>
    <x v="2"/>
    <s v="i-714a15ab3e2c3f270"/>
    <x v="29"/>
    <x v="39"/>
    <x v="39"/>
    <x v="1"/>
  </r>
  <r>
    <x v="2"/>
    <s v="i-8f5d21ba266eac2c0"/>
    <x v="29"/>
    <x v="39"/>
    <x v="39"/>
    <x v="1"/>
  </r>
  <r>
    <x v="2"/>
    <s v="i-bce30de44a419eb40"/>
    <x v="30"/>
    <x v="40"/>
    <x v="40"/>
    <x v="1"/>
  </r>
  <r>
    <x v="2"/>
    <s v="i-f74d5d86d1e225810"/>
    <x v="31"/>
    <x v="41"/>
    <x v="41"/>
    <x v="1"/>
  </r>
  <r>
    <x v="2"/>
    <s v="i-e6c14ec5ed2dc6030"/>
    <x v="32"/>
    <x v="42"/>
    <x v="42"/>
    <x v="1"/>
  </r>
  <r>
    <x v="2"/>
    <s v="i-d8b47f69e28296540"/>
    <x v="32"/>
    <x v="42"/>
    <x v="42"/>
    <x v="1"/>
  </r>
  <r>
    <x v="2"/>
    <s v="i-45b4e49cb8f7bd8a0"/>
    <x v="33"/>
    <x v="43"/>
    <x v="43"/>
    <x v="1"/>
  </r>
  <r>
    <x v="2"/>
    <s v="i-f4f0429e87e2aaf10"/>
    <x v="33"/>
    <x v="43"/>
    <x v="43"/>
    <x v="1"/>
  </r>
  <r>
    <x v="2"/>
    <s v="i-ffcda46d72aef5e30"/>
    <x v="34"/>
    <x v="44"/>
    <x v="44"/>
    <x v="1"/>
  </r>
  <r>
    <x v="2"/>
    <s v="i-21ca90b1510530c90"/>
    <x v="34"/>
    <x v="44"/>
    <x v="44"/>
    <x v="1"/>
  </r>
  <r>
    <x v="2"/>
    <s v="i-533c2dc87479d87b0"/>
    <x v="35"/>
    <x v="45"/>
    <x v="45"/>
    <x v="1"/>
  </r>
  <r>
    <x v="2"/>
    <s v="i-7e169255b5e7ed200"/>
    <x v="35"/>
    <x v="45"/>
    <x v="45"/>
    <x v="1"/>
  </r>
  <r>
    <x v="2"/>
    <s v="i-351a2da5248265480"/>
    <x v="35"/>
    <x v="45"/>
    <x v="45"/>
    <x v="1"/>
  </r>
  <r>
    <x v="2"/>
    <s v="i-d1a7d3f096070cf20"/>
    <x v="36"/>
    <x v="46"/>
    <x v="46"/>
    <x v="1"/>
  </r>
  <r>
    <x v="2"/>
    <s v="i-3eb8dda0d77e2aa90"/>
    <x v="36"/>
    <x v="46"/>
    <x v="46"/>
    <x v="1"/>
  </r>
  <r>
    <x v="2"/>
    <s v="i-353e7ce807f1bf620"/>
    <x v="37"/>
    <x v="47"/>
    <x v="47"/>
    <x v="1"/>
  </r>
  <r>
    <x v="2"/>
    <s v="i-dd014282ff8d18bc0"/>
    <x v="37"/>
    <x v="47"/>
    <x v="47"/>
    <x v="1"/>
  </r>
  <r>
    <x v="2"/>
    <s v="i-18d9a4c2abf54a920"/>
    <x v="38"/>
    <x v="48"/>
    <x v="48"/>
    <x v="1"/>
  </r>
  <r>
    <x v="2"/>
    <s v="i-bd5ea494db536f410"/>
    <x v="38"/>
    <x v="48"/>
    <x v="48"/>
    <x v="1"/>
  </r>
  <r>
    <x v="2"/>
    <s v="i-0533b497dae612350"/>
    <x v="39"/>
    <x v="49"/>
    <x v="49"/>
    <x v="1"/>
  </r>
  <r>
    <x v="2"/>
    <s v="i-cb9c54724a5df4df0"/>
    <x v="39"/>
    <x v="49"/>
    <x v="49"/>
    <x v="1"/>
  </r>
  <r>
    <x v="2"/>
    <s v="i-5b3a0137c85b97db0"/>
    <x v="39"/>
    <x v="49"/>
    <x v="49"/>
    <x v="1"/>
  </r>
  <r>
    <x v="2"/>
    <s v="i-9de16086b9df3ee20"/>
    <x v="40"/>
    <x v="50"/>
    <x v="50"/>
    <x v="1"/>
  </r>
  <r>
    <x v="2"/>
    <s v="i-d539bd1152836db40"/>
    <x v="40"/>
    <x v="50"/>
    <x v="50"/>
    <x v="1"/>
  </r>
  <r>
    <x v="2"/>
    <s v="i-8384a0870ab76db10"/>
    <x v="40"/>
    <x v="50"/>
    <x v="50"/>
    <x v="1"/>
  </r>
  <r>
    <x v="2"/>
    <s v="i-f0183b4eff671f9b0"/>
    <x v="41"/>
    <x v="51"/>
    <x v="51"/>
    <x v="1"/>
  </r>
  <r>
    <x v="2"/>
    <s v="i-6cc737ad22687db50"/>
    <x v="42"/>
    <x v="52"/>
    <x v="52"/>
    <x v="1"/>
  </r>
  <r>
    <x v="2"/>
    <s v="i-0208489217fe6f370"/>
    <x v="43"/>
    <x v="53"/>
    <x v="53"/>
    <x v="1"/>
  </r>
  <r>
    <x v="2"/>
    <s v="i-0f0d08b6da7cdff30"/>
    <x v="43"/>
    <x v="53"/>
    <x v="53"/>
    <x v="1"/>
  </r>
  <r>
    <x v="2"/>
    <s v="i-1cf9b6765eaf55bc0"/>
    <x v="44"/>
    <x v="54"/>
    <x v="54"/>
    <x v="1"/>
  </r>
  <r>
    <x v="2"/>
    <s v="i-eab152e8378ca3fe0"/>
    <x v="44"/>
    <x v="54"/>
    <x v="54"/>
    <x v="1"/>
  </r>
  <r>
    <x v="2"/>
    <s v="i-8de67d2efb8272ec0"/>
    <x v="45"/>
    <x v="55"/>
    <x v="55"/>
    <x v="1"/>
  </r>
  <r>
    <x v="2"/>
    <s v="i-b1e44012e15d6c3b0"/>
    <x v="46"/>
    <x v="56"/>
    <x v="56"/>
    <x v="1"/>
  </r>
  <r>
    <x v="2"/>
    <s v="i-cc8e4cbfb74a0c160"/>
    <x v="47"/>
    <x v="57"/>
    <x v="57"/>
    <x v="1"/>
  </r>
  <r>
    <x v="2"/>
    <s v="i-3e99f98d6721f7c70"/>
    <x v="48"/>
    <x v="58"/>
    <x v="58"/>
    <x v="1"/>
  </r>
  <r>
    <x v="2"/>
    <s v="i-dd13850c99153c9e0"/>
    <x v="48"/>
    <x v="58"/>
    <x v="58"/>
    <x v="1"/>
  </r>
  <r>
    <x v="2"/>
    <s v="i-0c890d27e406e70d0"/>
    <x v="49"/>
    <x v="59"/>
    <x v="59"/>
    <x v="1"/>
  </r>
  <r>
    <x v="2"/>
    <s v="i-e2cb9893e065cb3a0"/>
    <x v="50"/>
    <x v="60"/>
    <x v="60"/>
    <x v="1"/>
  </r>
  <r>
    <x v="2"/>
    <s v="i-44fd3b5e05c914960"/>
    <x v="51"/>
    <x v="61"/>
    <x v="61"/>
    <x v="1"/>
  </r>
  <r>
    <x v="2"/>
    <s v="i-c213a0ec31c9b2120"/>
    <x v="52"/>
    <x v="62"/>
    <x v="62"/>
    <x v="1"/>
  </r>
  <r>
    <x v="2"/>
    <s v="i-43cd2f3ee7aa594a0"/>
    <x v="53"/>
    <x v="63"/>
    <x v="63"/>
    <x v="1"/>
  </r>
  <r>
    <x v="2"/>
    <s v="i-fa116a7ac31140bf0"/>
    <x v="54"/>
    <x v="64"/>
    <x v="64"/>
    <x v="1"/>
  </r>
  <r>
    <x v="2"/>
    <s v="i-cf714ffefc444b9c0"/>
    <x v="55"/>
    <x v="65"/>
    <x v="65"/>
    <x v="1"/>
  </r>
  <r>
    <x v="2"/>
    <s v="i-0b465cf2dc6446060"/>
    <x v="55"/>
    <x v="65"/>
    <x v="65"/>
    <x v="1"/>
  </r>
  <r>
    <x v="2"/>
    <s v="i-27fd72b781690de10"/>
    <x v="56"/>
    <x v="66"/>
    <x v="66"/>
    <x v="1"/>
  </r>
  <r>
    <x v="11"/>
    <s v="i-afdc82136cfb305f0"/>
    <x v="57"/>
    <x v="67"/>
    <x v="67"/>
    <x v="1"/>
  </r>
  <r>
    <x v="2"/>
    <s v="i-a2d4d44483aad75d0"/>
    <x v="58"/>
    <x v="68"/>
    <x v="68"/>
    <x v="1"/>
  </r>
  <r>
    <x v="2"/>
    <s v="i-72732ee25b7573160"/>
    <x v="59"/>
    <x v="69"/>
    <x v="69"/>
    <x v="1"/>
  </r>
  <r>
    <x v="2"/>
    <s v="i-40551bf21709a8dc0"/>
    <x v="59"/>
    <x v="69"/>
    <x v="69"/>
    <x v="1"/>
  </r>
  <r>
    <x v="2"/>
    <s v="i-d0895b77636e48300"/>
    <x v="59"/>
    <x v="69"/>
    <x v="69"/>
    <x v="1"/>
  </r>
  <r>
    <x v="2"/>
    <s v="i-021ac2bbf81123dd0"/>
    <x v="60"/>
    <x v="70"/>
    <x v="70"/>
    <x v="1"/>
  </r>
  <r>
    <x v="2"/>
    <s v="i-1594d6c26ec21cfb0"/>
    <x v="60"/>
    <x v="70"/>
    <x v="70"/>
    <x v="1"/>
  </r>
  <r>
    <x v="2"/>
    <s v="i-22291749bdfd22c60"/>
    <x v="61"/>
    <x v="71"/>
    <x v="71"/>
    <x v="1"/>
  </r>
  <r>
    <x v="2"/>
    <s v="i-e0df496a229bf5e80"/>
    <x v="61"/>
    <x v="71"/>
    <x v="71"/>
    <x v="1"/>
  </r>
  <r>
    <x v="2"/>
    <s v="i-4d389a34dfaa45440"/>
    <x v="62"/>
    <x v="72"/>
    <x v="72"/>
    <x v="1"/>
  </r>
  <r>
    <x v="2"/>
    <s v="i-b6b10eaa8b8d5f840"/>
    <x v="62"/>
    <x v="72"/>
    <x v="72"/>
    <x v="1"/>
  </r>
  <r>
    <x v="2"/>
    <s v="i-cb110224021b6da70"/>
    <x v="63"/>
    <x v="73"/>
    <x v="73"/>
    <x v="1"/>
  </r>
  <r>
    <x v="2"/>
    <s v="i-bcab8b814a0013cf0"/>
    <x v="63"/>
    <x v="73"/>
    <x v="73"/>
    <x v="1"/>
  </r>
  <r>
    <x v="2"/>
    <s v="i-587d86a370f15d0e0"/>
    <x v="63"/>
    <x v="73"/>
    <x v="73"/>
    <x v="1"/>
  </r>
  <r>
    <x v="2"/>
    <s v="i-add5c8f50281ed010"/>
    <x v="64"/>
    <x v="74"/>
    <x v="74"/>
    <x v="1"/>
  </r>
  <r>
    <x v="2"/>
    <s v="i-38de938df33a69e70"/>
    <x v="65"/>
    <x v="75"/>
    <x v="75"/>
    <x v="1"/>
  </r>
  <r>
    <x v="2"/>
    <s v="i-f1515dcc0b78559d0"/>
    <x v="65"/>
    <x v="75"/>
    <x v="75"/>
    <x v="1"/>
  </r>
  <r>
    <x v="2"/>
    <s v="i-cc8ede3cb54fe58a0"/>
    <x v="66"/>
    <x v="76"/>
    <x v="76"/>
    <x v="1"/>
  </r>
  <r>
    <x v="2"/>
    <s v="i-54e4b6a9650c01fd0"/>
    <x v="67"/>
    <x v="77"/>
    <x v="77"/>
    <x v="1"/>
  </r>
  <r>
    <x v="2"/>
    <s v="i-7332c454b0a5d3410"/>
    <x v="68"/>
    <x v="78"/>
    <x v="78"/>
    <x v="1"/>
  </r>
  <r>
    <x v="2"/>
    <s v="i-6b4ee24b9ec0550f0"/>
    <x v="69"/>
    <x v="79"/>
    <x v="79"/>
    <x v="1"/>
  </r>
  <r>
    <x v="2"/>
    <s v="i-2af0d8c570a766440"/>
    <x v="70"/>
    <x v="80"/>
    <x v="80"/>
    <x v="1"/>
  </r>
  <r>
    <x v="6"/>
    <s v="i-537247c59f9130650"/>
    <x v="71"/>
    <x v="81"/>
    <x v="81"/>
    <x v="1"/>
  </r>
  <r>
    <x v="11"/>
    <s v="i-368a45e8f7764ab50"/>
    <x v="72"/>
    <x v="82"/>
    <x v="82"/>
    <x v="1"/>
  </r>
  <r>
    <x v="6"/>
    <s v="i-d857defea5e40e440"/>
    <x v="73"/>
    <x v="83"/>
    <x v="83"/>
    <x v="1"/>
  </r>
  <r>
    <x v="11"/>
    <s v="i-e7ca23004bad40180"/>
    <x v="61"/>
    <x v="84"/>
    <x v="84"/>
    <x v="1"/>
  </r>
  <r>
    <x v="6"/>
    <s v="i-9f5a8ed810bdfbb70"/>
    <x v="74"/>
    <x v="85"/>
    <x v="85"/>
    <x v="1"/>
  </r>
  <r>
    <x v="6"/>
    <s v="i-ec6557488893bb460"/>
    <x v="75"/>
    <x v="86"/>
    <x v="86"/>
    <x v="1"/>
  </r>
  <r>
    <x v="6"/>
    <s v="i-e674e4e6b1fe2c1a0"/>
    <x v="76"/>
    <x v="87"/>
    <x v="87"/>
    <x v="1"/>
  </r>
  <r>
    <x v="6"/>
    <s v="i-fa8637b471a5c1d30"/>
    <x v="77"/>
    <x v="88"/>
    <x v="88"/>
    <x v="1"/>
  </r>
  <r>
    <x v="6"/>
    <s v="i-0c151c5ef3a1152e0"/>
    <x v="78"/>
    <x v="89"/>
    <x v="89"/>
    <x v="1"/>
  </r>
  <r>
    <x v="6"/>
    <s v="i-00d3c4273addb0b30"/>
    <x v="79"/>
    <x v="90"/>
    <x v="90"/>
    <x v="1"/>
  </r>
  <r>
    <x v="6"/>
    <s v="i-8b7635a945876c380"/>
    <x v="80"/>
    <x v="91"/>
    <x v="91"/>
    <x v="1"/>
  </r>
  <r>
    <x v="6"/>
    <s v="i-ba71195cf6b32ccc0"/>
    <x v="33"/>
    <x v="92"/>
    <x v="92"/>
    <x v="1"/>
  </r>
  <r>
    <x v="6"/>
    <s v="i-67590cd1f292980e0"/>
    <x v="39"/>
    <x v="93"/>
    <x v="93"/>
    <x v="1"/>
  </r>
  <r>
    <x v="11"/>
    <s v="i-69a2d187b15d406e0"/>
    <x v="81"/>
    <x v="94"/>
    <x v="94"/>
    <x v="1"/>
  </r>
  <r>
    <x v="12"/>
    <s v="i-bbb2b8785b14e5200"/>
    <x v="82"/>
    <x v="95"/>
    <x v="95"/>
    <x v="1"/>
  </r>
  <r>
    <x v="12"/>
    <s v="i-3a055a1e84052b050"/>
    <x v="83"/>
    <x v="96"/>
    <x v="96"/>
    <x v="1"/>
  </r>
  <r>
    <x v="12"/>
    <s v="i-00a6e58021ca0ac30"/>
    <x v="84"/>
    <x v="97"/>
    <x v="97"/>
    <x v="1"/>
  </r>
  <r>
    <x v="12"/>
    <s v="i-a6db1578b2e3ebca0"/>
    <x v="85"/>
    <x v="98"/>
    <x v="98"/>
    <x v="1"/>
  </r>
  <r>
    <x v="12"/>
    <s v="i-f6283ee8e26154090"/>
    <x v="86"/>
    <x v="99"/>
    <x v="99"/>
    <x v="1"/>
  </r>
  <r>
    <x v="12"/>
    <s v="i-cf9589365161b5360"/>
    <x v="86"/>
    <x v="99"/>
    <x v="99"/>
    <x v="1"/>
  </r>
  <r>
    <x v="12"/>
    <s v="i-35f95786ae583d620"/>
    <x v="87"/>
    <x v="100"/>
    <x v="100"/>
    <x v="1"/>
  </r>
  <r>
    <x v="12"/>
    <s v="i-c40a19f6a454f94f0"/>
    <x v="87"/>
    <x v="100"/>
    <x v="100"/>
    <x v="1"/>
  </r>
  <r>
    <x v="12"/>
    <s v="i-02bddbe78411b8d80"/>
    <x v="88"/>
    <x v="101"/>
    <x v="101"/>
    <x v="1"/>
  </r>
  <r>
    <x v="12"/>
    <s v="i-920d4ee6403648a40"/>
    <x v="88"/>
    <x v="101"/>
    <x v="101"/>
    <x v="1"/>
  </r>
  <r>
    <x v="12"/>
    <s v="i-6fd8d8800159dd520"/>
    <x v="88"/>
    <x v="101"/>
    <x v="101"/>
    <x v="1"/>
  </r>
  <r>
    <x v="12"/>
    <s v="i-ca49fe6aa4de502f0"/>
    <x v="89"/>
    <x v="102"/>
    <x v="102"/>
    <x v="1"/>
  </r>
  <r>
    <x v="12"/>
    <s v="i-8e8fcd146c624aef0"/>
    <x v="89"/>
    <x v="102"/>
    <x v="102"/>
    <x v="1"/>
  </r>
  <r>
    <x v="12"/>
    <s v="i-984c9dfa9198287d0"/>
    <x v="90"/>
    <x v="103"/>
    <x v="103"/>
    <x v="1"/>
  </r>
  <r>
    <x v="12"/>
    <s v="i-f394598536b758160"/>
    <x v="90"/>
    <x v="103"/>
    <x v="103"/>
    <x v="1"/>
  </r>
  <r>
    <x v="12"/>
    <s v="i-0f1a9f93627f0ea90"/>
    <x v="91"/>
    <x v="104"/>
    <x v="104"/>
    <x v="1"/>
  </r>
  <r>
    <x v="12"/>
    <s v="i-b11a27d227ab7ab20"/>
    <x v="91"/>
    <x v="104"/>
    <x v="104"/>
    <x v="1"/>
  </r>
  <r>
    <x v="12"/>
    <s v="i-2d675963992c0ab60"/>
    <x v="92"/>
    <x v="105"/>
    <x v="105"/>
    <x v="1"/>
  </r>
  <r>
    <x v="12"/>
    <s v="i-5c08ed68d9e4642a0"/>
    <x v="92"/>
    <x v="105"/>
    <x v="105"/>
    <x v="1"/>
  </r>
  <r>
    <x v="12"/>
    <s v="i-d4514c8163ed4eff0"/>
    <x v="93"/>
    <x v="106"/>
    <x v="106"/>
    <x v="1"/>
  </r>
  <r>
    <x v="12"/>
    <s v="i-eca6cd9517a574a00"/>
    <x v="93"/>
    <x v="106"/>
    <x v="106"/>
    <x v="1"/>
  </r>
  <r>
    <x v="12"/>
    <s v="i-fa9e50710343b40e0"/>
    <x v="94"/>
    <x v="107"/>
    <x v="107"/>
    <x v="1"/>
  </r>
  <r>
    <x v="12"/>
    <s v="i-15be16f142df8b0c0"/>
    <x v="94"/>
    <x v="107"/>
    <x v="107"/>
    <x v="1"/>
  </r>
  <r>
    <x v="12"/>
    <s v="i-a0a0c94e0b209f920"/>
    <x v="95"/>
    <x v="108"/>
    <x v="108"/>
    <x v="1"/>
  </r>
  <r>
    <x v="12"/>
    <s v="i-e745be8f8c529b3c0"/>
    <x v="96"/>
    <x v="109"/>
    <x v="109"/>
    <x v="1"/>
  </r>
  <r>
    <x v="12"/>
    <s v="i-6ba312173d02554e0"/>
    <x v="97"/>
    <x v="110"/>
    <x v="110"/>
    <x v="1"/>
  </r>
  <r>
    <x v="12"/>
    <s v="i-8eb20bd8bc1e142c0"/>
    <x v="98"/>
    <x v="111"/>
    <x v="111"/>
    <x v="1"/>
  </r>
  <r>
    <x v="12"/>
    <s v="i-6fe407947b4e84250"/>
    <x v="98"/>
    <x v="111"/>
    <x v="111"/>
    <x v="1"/>
  </r>
  <r>
    <x v="12"/>
    <s v="i-7f382fb244e186ce0"/>
    <x v="98"/>
    <x v="111"/>
    <x v="111"/>
    <x v="1"/>
  </r>
  <r>
    <x v="12"/>
    <s v="i-41936e6d41fb5b180"/>
    <x v="99"/>
    <x v="112"/>
    <x v="112"/>
    <x v="1"/>
  </r>
  <r>
    <x v="12"/>
    <s v="i-718d84965d69b9e90"/>
    <x v="100"/>
    <x v="113"/>
    <x v="113"/>
    <x v="1"/>
  </r>
  <r>
    <x v="12"/>
    <s v="i-fa91cd996a1fbdc20"/>
    <x v="101"/>
    <x v="114"/>
    <x v="114"/>
    <x v="1"/>
  </r>
  <r>
    <x v="12"/>
    <s v="i-6f132c86f487f4500"/>
    <x v="102"/>
    <x v="115"/>
    <x v="115"/>
    <x v="1"/>
  </r>
  <r>
    <x v="12"/>
    <s v="i-aa19988e8d55e2e80"/>
    <x v="103"/>
    <x v="116"/>
    <x v="116"/>
    <x v="1"/>
  </r>
  <r>
    <x v="12"/>
    <s v="i-4bad452374c7ca9b0"/>
    <x v="104"/>
    <x v="117"/>
    <x v="117"/>
    <x v="1"/>
  </r>
  <r>
    <x v="12"/>
    <s v="i-55af2df12067797a0"/>
    <x v="105"/>
    <x v="118"/>
    <x v="118"/>
    <x v="1"/>
  </r>
  <r>
    <x v="12"/>
    <s v="i-4c83694d0bcb97aa0"/>
    <x v="105"/>
    <x v="118"/>
    <x v="118"/>
    <x v="1"/>
  </r>
  <r>
    <x v="12"/>
    <s v="i-7e40998ce21a56b90"/>
    <x v="106"/>
    <x v="119"/>
    <x v="119"/>
    <x v="1"/>
  </r>
  <r>
    <x v="12"/>
    <s v="i-c081189c4b0ed98e0"/>
    <x v="106"/>
    <x v="119"/>
    <x v="119"/>
    <x v="1"/>
  </r>
  <r>
    <x v="12"/>
    <s v="i-c079ae775f58968f0"/>
    <x v="106"/>
    <x v="119"/>
    <x v="119"/>
    <x v="1"/>
  </r>
  <r>
    <x v="12"/>
    <s v="i-8dd53b19189476870"/>
    <x v="107"/>
    <x v="120"/>
    <x v="120"/>
    <x v="1"/>
  </r>
  <r>
    <x v="12"/>
    <s v="i-56ce8c82ce0ba7500"/>
    <x v="107"/>
    <x v="120"/>
    <x v="120"/>
    <x v="1"/>
  </r>
  <r>
    <x v="12"/>
    <s v="i-4a3ad92f82e9e81d0"/>
    <x v="108"/>
    <x v="121"/>
    <x v="121"/>
    <x v="1"/>
  </r>
  <r>
    <x v="12"/>
    <s v="i-6063dd18e8569c520"/>
    <x v="108"/>
    <x v="121"/>
    <x v="121"/>
    <x v="1"/>
  </r>
  <r>
    <x v="12"/>
    <s v="i-a5c9c1a7b8d539d50"/>
    <x v="109"/>
    <x v="122"/>
    <x v="122"/>
    <x v="1"/>
  </r>
  <r>
    <x v="12"/>
    <s v="i-0a6dab92ea1d0f8e0"/>
    <x v="110"/>
    <x v="123"/>
    <x v="123"/>
    <x v="1"/>
  </r>
  <r>
    <x v="12"/>
    <s v="i-221e38f985d967880"/>
    <x v="110"/>
    <x v="123"/>
    <x v="123"/>
    <x v="1"/>
  </r>
  <r>
    <x v="12"/>
    <s v="i-8a9ae1bde2142da70"/>
    <x v="110"/>
    <x v="123"/>
    <x v="123"/>
    <x v="1"/>
  </r>
  <r>
    <x v="12"/>
    <s v="i-89dfd6c66eb2d0ee0"/>
    <x v="110"/>
    <x v="123"/>
    <x v="123"/>
    <x v="1"/>
  </r>
  <r>
    <x v="12"/>
    <s v="i-b08089fc7b6a2a500"/>
    <x v="111"/>
    <x v="124"/>
    <x v="124"/>
    <x v="1"/>
  </r>
  <r>
    <x v="12"/>
    <s v="i-a072ecb7da53e45a0"/>
    <x v="111"/>
    <x v="124"/>
    <x v="124"/>
    <x v="1"/>
  </r>
  <r>
    <x v="12"/>
    <s v="i-d6935438a52ae5000"/>
    <x v="112"/>
    <x v="125"/>
    <x v="125"/>
    <x v="1"/>
  </r>
  <r>
    <x v="12"/>
    <s v="i-43a245b6dfa0a23c0"/>
    <x v="112"/>
    <x v="125"/>
    <x v="125"/>
    <x v="1"/>
  </r>
  <r>
    <x v="12"/>
    <s v="i-ca8270b1c93136ed0"/>
    <x v="113"/>
    <x v="126"/>
    <x v="126"/>
    <x v="1"/>
  </r>
  <r>
    <x v="12"/>
    <s v="i-65cdfde9fef9d1bf0"/>
    <x v="114"/>
    <x v="127"/>
    <x v="127"/>
    <x v="1"/>
  </r>
  <r>
    <x v="12"/>
    <s v="i-39fb0b7347d421760"/>
    <x v="114"/>
    <x v="127"/>
    <x v="127"/>
    <x v="1"/>
  </r>
  <r>
    <x v="12"/>
    <s v="i-ab695db2808f633d0"/>
    <x v="114"/>
    <x v="127"/>
    <x v="127"/>
    <x v="1"/>
  </r>
  <r>
    <x v="12"/>
    <s v="i-010428e38163c56f0"/>
    <x v="115"/>
    <x v="128"/>
    <x v="128"/>
    <x v="1"/>
  </r>
  <r>
    <x v="12"/>
    <s v="i-10a360645ca37be00"/>
    <x v="116"/>
    <x v="129"/>
    <x v="129"/>
    <x v="1"/>
  </r>
  <r>
    <x v="12"/>
    <s v="i-6570bff4432cc7480"/>
    <x v="117"/>
    <x v="130"/>
    <x v="130"/>
    <x v="1"/>
  </r>
  <r>
    <x v="9"/>
    <s v="i-7f3a2e1c6510db410"/>
    <x v="118"/>
    <x v="131"/>
    <x v="131"/>
    <x v="1"/>
  </r>
  <r>
    <x v="5"/>
    <s v="i-4778eed10dc6ae6c0"/>
    <x v="119"/>
    <x v="132"/>
    <x v="132"/>
    <x v="1"/>
  </r>
  <r>
    <x v="5"/>
    <s v="i-7e374010fca31b180"/>
    <x v="120"/>
    <x v="133"/>
    <x v="133"/>
    <x v="1"/>
  </r>
  <r>
    <x v="5"/>
    <s v="i-087b66e7fcfa923f0"/>
    <x v="121"/>
    <x v="134"/>
    <x v="134"/>
    <x v="1"/>
  </r>
  <r>
    <x v="5"/>
    <s v="i-fafcf2f2ef8fbd400"/>
    <x v="122"/>
    <x v="135"/>
    <x v="135"/>
    <x v="1"/>
  </r>
  <r>
    <x v="5"/>
    <s v="i-e85688ce99f139300"/>
    <x v="122"/>
    <x v="135"/>
    <x v="135"/>
    <x v="1"/>
  </r>
  <r>
    <x v="5"/>
    <s v="i-65efb77657db325e0"/>
    <x v="123"/>
    <x v="136"/>
    <x v="136"/>
    <x v="1"/>
  </r>
  <r>
    <x v="5"/>
    <s v="i-48568c52b4278ccd0"/>
    <x v="123"/>
    <x v="136"/>
    <x v="136"/>
    <x v="1"/>
  </r>
  <r>
    <x v="5"/>
    <s v="i-3f25c2a16d6e41990"/>
    <x v="124"/>
    <x v="137"/>
    <x v="137"/>
    <x v="1"/>
  </r>
  <r>
    <x v="5"/>
    <s v="i-798826c1c382f07f0"/>
    <x v="124"/>
    <x v="137"/>
    <x v="137"/>
    <x v="1"/>
  </r>
  <r>
    <x v="5"/>
    <s v="i-4f194116fe55557e0"/>
    <x v="125"/>
    <x v="138"/>
    <x v="138"/>
    <x v="1"/>
  </r>
  <r>
    <x v="5"/>
    <s v="i-8523a60fbc42b19d0"/>
    <x v="126"/>
    <x v="139"/>
    <x v="139"/>
    <x v="1"/>
  </r>
  <r>
    <x v="5"/>
    <s v="i-264e674a53477b8e0"/>
    <x v="127"/>
    <x v="140"/>
    <x v="140"/>
    <x v="1"/>
  </r>
  <r>
    <x v="5"/>
    <s v="i-8de602537b97a74c0"/>
    <x v="127"/>
    <x v="140"/>
    <x v="140"/>
    <x v="1"/>
  </r>
  <r>
    <x v="5"/>
    <s v="i-f67b9702513545520"/>
    <x v="128"/>
    <x v="141"/>
    <x v="141"/>
    <x v="1"/>
  </r>
  <r>
    <x v="5"/>
    <s v="i-5e9b93cf32e0ae7a0"/>
    <x v="129"/>
    <x v="142"/>
    <x v="142"/>
    <x v="1"/>
  </r>
  <r>
    <x v="5"/>
    <s v="i-b02ad6cb823c67840"/>
    <x v="130"/>
    <x v="143"/>
    <x v="143"/>
    <x v="1"/>
  </r>
  <r>
    <x v="5"/>
    <s v="i-039f5bed96d4e1c00"/>
    <x v="130"/>
    <x v="143"/>
    <x v="143"/>
    <x v="1"/>
  </r>
  <r>
    <x v="5"/>
    <s v="i-66eb333cdf1efb950"/>
    <x v="130"/>
    <x v="143"/>
    <x v="143"/>
    <x v="1"/>
  </r>
  <r>
    <x v="5"/>
    <s v="i-7ced82f78fb650c70"/>
    <x v="130"/>
    <x v="143"/>
    <x v="143"/>
    <x v="1"/>
  </r>
  <r>
    <x v="5"/>
    <s v="i-9b2c1268cb824b900"/>
    <x v="130"/>
    <x v="143"/>
    <x v="143"/>
    <x v="1"/>
  </r>
  <r>
    <x v="5"/>
    <s v="i-1fe9b1a319c1204c0"/>
    <x v="131"/>
    <x v="144"/>
    <x v="144"/>
    <x v="1"/>
  </r>
  <r>
    <x v="5"/>
    <s v="i-2ee4ceae0b804c0a0"/>
    <x v="131"/>
    <x v="144"/>
    <x v="144"/>
    <x v="1"/>
  </r>
  <r>
    <x v="5"/>
    <s v="i-e7b6b39d5989c30a0"/>
    <x v="132"/>
    <x v="145"/>
    <x v="145"/>
    <x v="1"/>
  </r>
  <r>
    <x v="5"/>
    <s v="i-a201ab5b273ff1180"/>
    <x v="133"/>
    <x v="146"/>
    <x v="146"/>
    <x v="1"/>
  </r>
  <r>
    <x v="5"/>
    <s v="i-76294250f68c06f20"/>
    <x v="133"/>
    <x v="146"/>
    <x v="146"/>
    <x v="1"/>
  </r>
  <r>
    <x v="5"/>
    <s v="i-7e27182369a4eac90"/>
    <x v="134"/>
    <x v="147"/>
    <x v="147"/>
    <x v="1"/>
  </r>
  <r>
    <x v="5"/>
    <s v="i-8b85497fccde89790"/>
    <x v="135"/>
    <x v="148"/>
    <x v="148"/>
    <x v="1"/>
  </r>
  <r>
    <x v="5"/>
    <s v="i-86678ef10f4db01b0"/>
    <x v="136"/>
    <x v="149"/>
    <x v="149"/>
    <x v="1"/>
  </r>
  <r>
    <x v="5"/>
    <s v="i-05ee016753c6b5020"/>
    <x v="137"/>
    <x v="150"/>
    <x v="150"/>
    <x v="1"/>
  </r>
  <r>
    <x v="5"/>
    <s v="i-3582791cc0de83440"/>
    <x v="138"/>
    <x v="151"/>
    <x v="151"/>
    <x v="1"/>
  </r>
  <r>
    <x v="9"/>
    <s v="i-ee3294163cb18bab0"/>
    <x v="139"/>
    <x v="152"/>
    <x v="152"/>
    <x v="1"/>
  </r>
  <r>
    <x v="9"/>
    <s v="i-f908c476e02a922f0"/>
    <x v="140"/>
    <x v="153"/>
    <x v="153"/>
    <x v="1"/>
  </r>
  <r>
    <x v="9"/>
    <s v="i-9daf6bde151d20f50"/>
    <x v="141"/>
    <x v="154"/>
    <x v="154"/>
    <x v="1"/>
  </r>
  <r>
    <x v="9"/>
    <s v="i-36bfb17d78d2513a0"/>
    <x v="142"/>
    <x v="155"/>
    <x v="155"/>
    <x v="1"/>
  </r>
  <r>
    <x v="9"/>
    <s v="i-545ecc92f9aa57d00"/>
    <x v="143"/>
    <x v="156"/>
    <x v="156"/>
    <x v="1"/>
  </r>
  <r>
    <x v="9"/>
    <s v="i-9649de8e351ac5830"/>
    <x v="144"/>
    <x v="157"/>
    <x v="157"/>
    <x v="1"/>
  </r>
  <r>
    <x v="9"/>
    <s v="i-ae6a73231a6ea2ba0"/>
    <x v="101"/>
    <x v="158"/>
    <x v="158"/>
    <x v="1"/>
  </r>
  <r>
    <x v="9"/>
    <s v="i-134d999859e5a4340"/>
    <x v="108"/>
    <x v="159"/>
    <x v="159"/>
    <x v="1"/>
  </r>
  <r>
    <x v="9"/>
    <s v="i-53faadee106640320"/>
    <x v="108"/>
    <x v="159"/>
    <x v="159"/>
    <x v="1"/>
  </r>
  <r>
    <x v="9"/>
    <s v="i-4e67820301b502f40"/>
    <x v="110"/>
    <x v="160"/>
    <x v="160"/>
    <x v="1"/>
  </r>
  <r>
    <x v="9"/>
    <s v="i-9ad5ab1019f2b5400"/>
    <x v="114"/>
    <x v="161"/>
    <x v="161"/>
    <x v="1"/>
  </r>
  <r>
    <x v="9"/>
    <s v="i-199160c776f7a17b0"/>
    <x v="115"/>
    <x v="162"/>
    <x v="162"/>
    <x v="1"/>
  </r>
  <r>
    <x v="9"/>
    <s v="i-f46431647731d93e0"/>
    <x v="145"/>
    <x v="163"/>
    <x v="163"/>
    <x v="1"/>
  </r>
  <r>
    <x v="9"/>
    <s v="i-573c6b86228db36e0"/>
    <x v="146"/>
    <x v="164"/>
    <x v="164"/>
    <x v="1"/>
  </r>
  <r>
    <x v="9"/>
    <s v="i-72ac1d68e78e8b270"/>
    <x v="146"/>
    <x v="164"/>
    <x v="164"/>
    <x v="1"/>
  </r>
  <r>
    <x v="9"/>
    <s v="i-72e6693a4eb204940"/>
    <x v="147"/>
    <x v="165"/>
    <x v="165"/>
    <x v="1"/>
  </r>
  <r>
    <x v="9"/>
    <s v="i-651afbaa45c0f2490"/>
    <x v="148"/>
    <x v="166"/>
    <x v="166"/>
    <x v="1"/>
  </r>
  <r>
    <x v="9"/>
    <s v="i-827640c7a16839fc0"/>
    <x v="149"/>
    <x v="167"/>
    <x v="167"/>
    <x v="1"/>
  </r>
  <r>
    <x v="9"/>
    <s v="i-3185a10e9cc97c250"/>
    <x v="150"/>
    <x v="168"/>
    <x v="168"/>
    <x v="1"/>
  </r>
  <r>
    <x v="9"/>
    <s v="i-9f4b346d9d1d9e1c0"/>
    <x v="126"/>
    <x v="169"/>
    <x v="169"/>
    <x v="1"/>
  </r>
  <r>
    <x v="9"/>
    <s v="i-3aebadab518081980"/>
    <x v="127"/>
    <x v="170"/>
    <x v="170"/>
    <x v="1"/>
  </r>
  <r>
    <x v="9"/>
    <s v="i-51401b140f0ee3960"/>
    <x v="151"/>
    <x v="171"/>
    <x v="171"/>
    <x v="1"/>
  </r>
  <r>
    <x v="9"/>
    <s v="i-aa23c5c78f42e4600"/>
    <x v="129"/>
    <x v="172"/>
    <x v="172"/>
    <x v="1"/>
  </r>
  <r>
    <x v="9"/>
    <s v="i-1d844648de94deb30"/>
    <x v="152"/>
    <x v="173"/>
    <x v="173"/>
    <x v="1"/>
  </r>
  <r>
    <x v="9"/>
    <s v="i-3c0adeab8a25523f0"/>
    <x v="153"/>
    <x v="174"/>
    <x v="174"/>
    <x v="1"/>
  </r>
  <r>
    <x v="9"/>
    <s v="i-e3e218eaab48e1650"/>
    <x v="154"/>
    <x v="175"/>
    <x v="175"/>
    <x v="1"/>
  </r>
  <r>
    <x v="9"/>
    <s v="i-a484884ba7257c360"/>
    <x v="155"/>
    <x v="176"/>
    <x v="176"/>
    <x v="1"/>
  </r>
  <r>
    <x v="9"/>
    <s v="i-0d4a4c46fe6efcc20"/>
    <x v="155"/>
    <x v="176"/>
    <x v="176"/>
    <x v="1"/>
  </r>
  <r>
    <x v="9"/>
    <s v="i-e1372a77f4cc24f10"/>
    <x v="156"/>
    <x v="177"/>
    <x v="177"/>
    <x v="1"/>
  </r>
  <r>
    <x v="9"/>
    <s v="i-1b023b7305b3f61c0"/>
    <x v="157"/>
    <x v="178"/>
    <x v="17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  <s v="vol-4cd2990e349073150"/>
    <n v="349.99999999200094"/>
    <n v="66.499999991999275"/>
    <n v="337.78674995936035"/>
  </r>
  <r>
    <x v="0"/>
    <s v="vol-944f9075e5adb5220"/>
    <n v="200.00000001599841"/>
    <n v="38.000000016000058"/>
    <n v="193.02100008127232"/>
  </r>
  <r>
    <x v="0"/>
    <s v="vol-3ffd62391ebb940a0"/>
    <n v="200.00000001599841"/>
    <n v="38.000000016000058"/>
    <n v="193.02100008127232"/>
  </r>
  <r>
    <x v="0"/>
    <s v="vol-17be1ae2fde45b750"/>
    <n v="100.0000000079992"/>
    <n v="19.000000008000029"/>
    <n v="96.51050004063616"/>
  </r>
  <r>
    <x v="0"/>
    <s v="vol-415ef2f7ad34cbef0"/>
    <n v="100.0000000079992"/>
    <n v="19.000000008000029"/>
    <n v="96.51050004063616"/>
  </r>
  <r>
    <x v="0"/>
    <s v="vol-6bf34611809f660e0"/>
    <n v="100.0000000079992"/>
    <n v="19.000000008000029"/>
    <n v="96.51050004063616"/>
  </r>
  <r>
    <x v="0"/>
    <s v="vol-18593fc5641f9f0f0"/>
    <n v="100.0000000079992"/>
    <n v="19.000000008000029"/>
    <n v="96.51050004063616"/>
  </r>
  <r>
    <x v="0"/>
    <s v="vol-58d172bc776375ac0"/>
    <n v="76.250000006099441"/>
    <n v="14.487500006099882"/>
    <n v="73.589256280984358"/>
  </r>
  <r>
    <x v="0"/>
    <s v="vol-749866f7ba23c3720"/>
    <n v="72.916666672499474"/>
    <n v="13.85416667249989"/>
    <n v="70.372239612963199"/>
  </r>
  <r>
    <x v="0"/>
    <s v="vol-a6980f8a4e9623240"/>
    <n v="67.361111116499529"/>
    <n v="12.798611116499902"/>
    <n v="65.010545166261252"/>
  </r>
  <r>
    <x v="0"/>
    <s v="vol-b1b61693a9c14faf0"/>
    <n v="49.999999967999265"/>
    <n v="9.4999999679999121"/>
    <n v="48.255249837455558"/>
  </r>
  <r>
    <x v="0"/>
    <s v="vol-ef1bb4d61a5fa6bb0"/>
    <n v="49.999999967999265"/>
    <n v="9.4999999679999121"/>
    <n v="48.255249837455558"/>
  </r>
  <r>
    <x v="0"/>
    <s v="vol-c8585f98b16dbdbe0"/>
    <n v="49.999999967999265"/>
    <n v="9.4999999679999121"/>
    <n v="48.255249837455558"/>
  </r>
  <r>
    <x v="0"/>
    <s v="vol-47e85a881db7062c0"/>
    <n v="49.999999967999265"/>
    <n v="9.4999999679999121"/>
    <n v="48.255249837455558"/>
  </r>
  <r>
    <x v="0"/>
    <s v="vol-a0a435618eae22d20"/>
    <n v="49.999999967999265"/>
    <n v="9.4999999679999121"/>
    <n v="48.255249837455558"/>
  </r>
  <r>
    <x v="0"/>
    <s v="vol-3e35d4ec77549be50"/>
    <n v="49.999999967999265"/>
    <n v="9.4999999679999121"/>
    <n v="48.255249837455558"/>
  </r>
  <r>
    <x v="0"/>
    <s v="vol-227b0b8826e55c010"/>
    <n v="49.999999967999265"/>
    <n v="9.4999999679999121"/>
    <n v="48.255249837455558"/>
  </r>
  <r>
    <x v="0"/>
    <s v="vol-9a80b948fd4667bf0"/>
    <n v="49.999999967999265"/>
    <n v="9.4999999679999121"/>
    <n v="48.255249837455558"/>
  </r>
  <r>
    <x v="0"/>
    <s v="vol-ed80ca102e49b3540"/>
    <n v="49.999999967999265"/>
    <n v="9.4999999679999121"/>
    <n v="48.255249837455558"/>
  </r>
  <r>
    <x v="0"/>
    <s v="vol-df0f291cd141ae8d0"/>
    <n v="49.999999967999265"/>
    <n v="4.9999999680000782"/>
    <n v="25.397499837456397"/>
  </r>
  <r>
    <x v="0"/>
    <s v="vol-eb8db74c8e284ad80"/>
    <n v="49.999999967999265"/>
    <n v="4.9999999680000782"/>
    <n v="25.397499837456397"/>
  </r>
  <r>
    <x v="0"/>
    <s v="vol-35bee5cd130aa5b90"/>
    <n v="49.999999967999265"/>
    <n v="4.9999999680000782"/>
    <n v="25.397499837456397"/>
  </r>
  <r>
    <x v="0"/>
    <s v="vol-f004f41db833bad50"/>
    <n v="49.999999967999265"/>
    <n v="4.9999999680000782"/>
    <n v="25.397499837456397"/>
  </r>
  <r>
    <x v="0"/>
    <s v="vol-c4479f146dd133180"/>
    <n v="40.000000032000635"/>
    <n v="4.0000000319999902"/>
    <n v="20.318000162543953"/>
  </r>
  <r>
    <x v="0"/>
    <s v="vol-39ca9fd5acdaa0040"/>
    <n v="30.000000023999714"/>
    <n v="5.7000000239999471"/>
    <n v="28.953150121907733"/>
  </r>
  <r>
    <x v="0"/>
    <s v="vol-21362c52c240451a0"/>
    <n v="30.000000023999714"/>
    <n v="3.0000000240000451"/>
    <n v="15.238500121908229"/>
  </r>
  <r>
    <x v="0"/>
    <s v="vol-52d493e02ea814980"/>
    <n v="30.000000023999714"/>
    <n v="3.0000000240000451"/>
    <n v="15.238500121908229"/>
  </r>
  <r>
    <x v="0"/>
    <s v="vol-383d2dd99616bcd60"/>
    <n v="30.000000023999714"/>
    <n v="3.0000000240000451"/>
    <n v="15.238500121908229"/>
  </r>
  <r>
    <x v="1"/>
    <s v="vol-19931410f861389f0"/>
    <n v="30.000000023999714"/>
    <n v="3.5999999999999455"/>
    <n v="18.286199999999724"/>
  </r>
  <r>
    <x v="2"/>
    <s v="vol-22ff3a81186ac7300"/>
    <n v="30.000000023999714"/>
    <n v="2.3999999760000268"/>
    <n v="12.190799878092136"/>
  </r>
  <r>
    <x v="0"/>
    <s v="vol-1c99620abdd19b760"/>
    <n v="23.000000018399813"/>
    <n v="2.3000000184000098"/>
    <n v="11.68285009346285"/>
  </r>
  <r>
    <x v="0"/>
    <s v="vol-b83fa6ef0a182e930"/>
    <n v="21.291666683699837"/>
    <n v="2.1291666837000012"/>
    <n v="10.815102169854157"/>
  </r>
  <r>
    <x v="0"/>
    <s v="vol-a37de5cc93418f220"/>
    <n v="21.166666683599839"/>
    <n v="2.1166666836000005"/>
    <n v="10.751608419346203"/>
  </r>
  <r>
    <x v="0"/>
    <s v="vol-1e7829108d5c5cdc0"/>
    <n v="20.451658937599934"/>
    <n v="2.045165881999996"/>
    <n v="10.388420097618981"/>
  </r>
  <r>
    <x v="0"/>
    <s v="vol-b1ca8b52df6897420"/>
    <n v="20.374575604299938"/>
    <n v="2.037457548699996"/>
    <n v="10.349265618621629"/>
  </r>
  <r>
    <x v="0"/>
    <s v="vol-206d61afa31855230"/>
    <n v="20.061527793799854"/>
    <n v="2.0061527937999948"/>
    <n v="10.190253116107074"/>
  </r>
  <r>
    <x v="0"/>
    <s v="vol-ba5be9b72cec7e4b0"/>
    <n v="20.000000016000318"/>
    <n v="3.8000000159999718"/>
    <n v="19.30210008127186"/>
  </r>
  <r>
    <x v="0"/>
    <s v="vol-746234e9c0d54d2e0"/>
    <n v="20.000000016000318"/>
    <n v="3.8000000159999718"/>
    <n v="19.30210008127186"/>
  </r>
  <r>
    <x v="0"/>
    <s v="vol-1780adf039e6a6480"/>
    <n v="20.000000016000318"/>
    <n v="3.8000000159999718"/>
    <n v="19.30210008127186"/>
  </r>
  <r>
    <x v="0"/>
    <s v="vol-0f1f9f4ab48e1e870"/>
    <n v="20.000000016000318"/>
    <n v="3.8000000159999718"/>
    <n v="19.30210008127186"/>
  </r>
  <r>
    <x v="0"/>
    <s v="vol-119976db47cb3d100"/>
    <n v="20.000000016000318"/>
    <n v="3.8000000159999718"/>
    <n v="19.30210008127186"/>
  </r>
  <r>
    <x v="0"/>
    <s v="vol-40b5fe0e4efeae1b0"/>
    <n v="16.537557859800025"/>
    <n v="1.6537557764999964"/>
    <n v="8.4002524667317324"/>
  </r>
  <r>
    <x v="0"/>
    <s v="vol-f4e604e0f4cf8e1f0"/>
    <n v="16.498456779600026"/>
    <n v="1.6498456684999963"/>
    <n v="8.3803910731457307"/>
  </r>
  <r>
    <x v="0"/>
    <s v="vol-751965656758d04f0"/>
    <n v="16.353800143900028"/>
    <n v="1.6353800049999965"/>
    <n v="8.3069127353974821"/>
  </r>
  <r>
    <x v="0"/>
    <s v="vol-4534b061fad6c9570"/>
    <n v="13.44679783090003"/>
    <n v="1.3446797753999977"/>
    <n v="6.8303009191442889"/>
  </r>
  <r>
    <x v="0"/>
    <s v="vol-6d06b73868b6af450"/>
    <n v="10.000000008000159"/>
    <n v="1.0000000079999976"/>
    <n v="5.0795000406359883"/>
  </r>
  <r>
    <x v="0"/>
    <s v="vol-882ea32f5573c1160"/>
    <n v="9.1666666740000071"/>
    <n v="0.91666667399999779"/>
    <n v="4.6562083705829895"/>
  </r>
  <r>
    <x v="0"/>
    <s v="vol-3c21281c18df73fd0"/>
    <n v="8.8260995441000123"/>
    <n v="0.88260996069999786"/>
    <n v="4.4832172953756393"/>
  </r>
  <r>
    <x v="0"/>
    <s v="vol-63501747d71e5a340"/>
    <n v="8.7152199144000129"/>
    <n v="0.87152199769999794"/>
    <n v="4.4268959873171401"/>
  </r>
  <r>
    <x v="0"/>
    <s v="vol-49423989dc8d8ce10"/>
    <n v="8.2638888836000159"/>
    <n v="0.82638888359999962"/>
    <n v="4.1976423342461988"/>
  </r>
  <r>
    <x v="0"/>
    <s v="vol-06b9420a970e48560"/>
    <n v="7.9999999919999736"/>
    <n v="1.5199999920000054"/>
    <n v="7.720839959364028"/>
  </r>
  <r>
    <x v="0"/>
    <s v="vol-a51864dc46e3145b0"/>
    <n v="7.9999999919999736"/>
    <n v="1.5199999920000054"/>
    <n v="7.720839959364028"/>
  </r>
  <r>
    <x v="0"/>
    <s v="vol-d627b54bf8cea1e80"/>
    <n v="7.9999999919999736"/>
    <n v="1.5199999920000054"/>
    <n v="7.720839959364028"/>
  </r>
  <r>
    <x v="0"/>
    <s v="vol-1b6a83b69a5defbe0"/>
    <n v="7.9999999919999736"/>
    <n v="1.5199999920000054"/>
    <n v="7.720839959364028"/>
  </r>
  <r>
    <x v="0"/>
    <s v="vol-6fae8c9ad73da3c50"/>
    <n v="7.9999999919999736"/>
    <n v="1.5199999920000054"/>
    <n v="7.720839959364028"/>
  </r>
  <r>
    <x v="0"/>
    <s v="vol-74c790857fe56b0c0"/>
    <n v="7.9999999919999736"/>
    <n v="1.5199999920000054"/>
    <n v="7.720839959364028"/>
  </r>
  <r>
    <x v="0"/>
    <s v="vol-9ce0897600a000ed0"/>
    <n v="7.9999999919999736"/>
    <n v="1.5199999920000054"/>
    <n v="7.720839959364028"/>
  </r>
  <r>
    <x v="0"/>
    <s v="vol-048531ae897ca9a20"/>
    <n v="7.9999999919999736"/>
    <n v="1.5199999920000054"/>
    <n v="7.720839959364028"/>
  </r>
  <r>
    <x v="0"/>
    <s v="vol-595e900db61bf7df0"/>
    <n v="7.9999999919999736"/>
    <n v="1.5199999920000054"/>
    <n v="7.720839959364028"/>
  </r>
  <r>
    <x v="0"/>
    <s v="vol-6494611affee5b2c0"/>
    <n v="7.9999999919999736"/>
    <n v="1.5199999920000054"/>
    <n v="7.720839959364028"/>
  </r>
  <r>
    <x v="0"/>
    <s v="vol-b5aec064478a201e0"/>
    <n v="7.9999999919999736"/>
    <n v="1.5199999920000054"/>
    <n v="7.720839959364028"/>
  </r>
  <r>
    <x v="0"/>
    <s v="vol-2cac803e6b3fe3640"/>
    <n v="7.9999999919999736"/>
    <n v="1.5199999920000054"/>
    <n v="7.720839959364028"/>
  </r>
  <r>
    <x v="0"/>
    <s v="vol-ce40dd83af2d70a40"/>
    <n v="7.9999999919999736"/>
    <n v="1.5199999920000054"/>
    <n v="7.720839959364028"/>
  </r>
  <r>
    <x v="0"/>
    <s v="vol-11539153f96dc14a0"/>
    <n v="7.9999999919999736"/>
    <n v="1.5199999920000054"/>
    <n v="7.720839959364028"/>
  </r>
  <r>
    <x v="0"/>
    <s v="vol-6945c633aaeb64140"/>
    <n v="7.9999999919999736"/>
    <n v="1.5199999920000054"/>
    <n v="7.720839959364028"/>
  </r>
  <r>
    <x v="0"/>
    <s v="vol-6b4a9c5ea7537eee0"/>
    <n v="7.9999999919999736"/>
    <n v="1.5199999920000054"/>
    <n v="7.720839959364028"/>
  </r>
  <r>
    <x v="0"/>
    <s v="vol-ca535a54651b7e0e0"/>
    <n v="7.9999999919999736"/>
    <n v="1.5199999920000054"/>
    <n v="7.720839959364028"/>
  </r>
  <r>
    <x v="0"/>
    <s v="vol-05715eab98f015010"/>
    <n v="7.9999999919999736"/>
    <n v="1.5199999920000054"/>
    <n v="7.720839959364028"/>
  </r>
  <r>
    <x v="0"/>
    <s v="vol-3a55c139214f66e80"/>
    <n v="7.9999999919999736"/>
    <n v="1.5199999920000054"/>
    <n v="7.720839959364028"/>
  </r>
  <r>
    <x v="0"/>
    <s v="vol-6c1b84c3789b9b9b0"/>
    <n v="7.9999999919999736"/>
    <n v="1.5199999920000054"/>
    <n v="7.720839959364028"/>
  </r>
  <r>
    <x v="0"/>
    <s v="vol-6c42f6a2"/>
    <n v="7.9999999919999736"/>
    <n v="0.79999999199998917"/>
    <n v="4.0635999593639456"/>
  </r>
  <r>
    <x v="0"/>
    <s v="vol-f10ff130"/>
    <n v="7.9999999919999736"/>
    <n v="1.5199999920000054"/>
    <n v="7.720839959364028"/>
  </r>
  <r>
    <x v="0"/>
    <s v="vol-1d14d222a9dc376e0"/>
    <n v="7.9999999919999736"/>
    <n v="0.79999999199998917"/>
    <n v="4.0635999593639456"/>
  </r>
  <r>
    <x v="0"/>
    <s v="vol-fa45f15dc9d9dad90"/>
    <n v="6.9877430611000158"/>
    <n v="0.69877431109999844"/>
    <n v="3.5494241132324422"/>
  </r>
  <r>
    <x v="0"/>
    <s v="vol-847d67a870396f480"/>
    <n v="6.4494212922000118"/>
    <n v="0.64494212550000041"/>
    <n v="3.2759835264772521"/>
  </r>
  <r>
    <x v="0"/>
    <s v="vol-a0644f3c22dcea690"/>
    <n v="6.4166473725000115"/>
    <n v="0.64166473360000043"/>
    <n v="3.2593360143212022"/>
  </r>
  <r>
    <x v="0"/>
    <s v="vol-19815915b4d01fcb0"/>
    <n v="6.3788194404000116"/>
    <n v="0.63788194040000046"/>
    <n v="3.2401213162618023"/>
  </r>
  <r>
    <x v="0"/>
    <s v="vol-b8c20d0f4ac98d670"/>
    <n v="5.3595871879000088"/>
    <n v="0.53595871570000087"/>
    <n v="2.7224022963981547"/>
  </r>
  <r>
    <x v="0"/>
    <s v="vol-39935a8006e57a250"/>
    <n v="5.3567129595000083"/>
    <n v="0.53567129290000082"/>
    <n v="2.7209423322855542"/>
  </r>
  <r>
    <x v="0"/>
    <s v="vol-363472caf14e04aa0"/>
    <n v="5.3333333376000045"/>
    <n v="1.0133333376000015"/>
    <n v="5.1472266883392086"/>
  </r>
  <r>
    <x v="0"/>
    <s v="vol-ee3b485b420c7e1e0"/>
    <n v="5.3232253053000083"/>
    <n v="0.53232252750000086"/>
    <n v="2.7039322784362545"/>
  </r>
  <r>
    <x v="0"/>
    <s v="vol-4fa67110914f968d0"/>
    <n v="4.7459336457999877"/>
    <n v="0.90172739580000338"/>
    <n v="4.5803243069661175"/>
  </r>
  <r>
    <x v="0"/>
    <s v="vol-a5ae3c079185aac90"/>
    <n v="3.6111111088000039"/>
    <n v="0.68611110879999937"/>
    <n v="3.4851013771495971"/>
  </r>
  <r>
    <x v="0"/>
    <s v="vol-34416fb1f37265610"/>
    <n v="2.1649691335999943"/>
    <n v="0.41134413360000116"/>
    <n v="2.0894225266212061"/>
  </r>
  <r>
    <x v="1"/>
    <s v="vol-919d5dab3b07bc5d0"/>
    <n v="2.0000000159999951"/>
    <n v="0.23999997599999653"/>
    <n v="1.2190798780919825"/>
  </r>
  <r>
    <x v="0"/>
    <s v="vol-2ebb46e9327aeb470"/>
    <n v="1.3888888879999997"/>
    <n v="0.13888888800000002"/>
    <n v="0.70548610659600008"/>
  </r>
  <r>
    <x v="0"/>
    <s v="vol-e2b59a8e73029a9a0"/>
    <n v="1.3194444435999997"/>
    <n v="0.13194444360000002"/>
    <n v="0.67021180126620017"/>
  </r>
  <r>
    <x v="0"/>
    <s v="vol-67b2e8397a13b93b0"/>
    <n v="0.7415046301999999"/>
    <n v="7.4150463500000013E-2"/>
    <n v="0.3766472793482501"/>
  </r>
  <r>
    <x v="0"/>
    <s v="vol-14fa0937b03e030f0"/>
    <n v="5.5555555499999999E-2"/>
    <n v="1.0555555500000001E-2"/>
    <n v="5.3616944162250012E-2"/>
  </r>
  <r>
    <x v="0"/>
    <s v="vol-991a0bfbbe33c0290"/>
    <n v="4.3749999999999997E-2"/>
    <n v="4.3750000000000004E-3"/>
    <n v="2.2222812500000005E-2"/>
  </r>
  <r>
    <x v="0"/>
    <s v="vol-34bc6f8fd717cac20"/>
    <n v="3.1674382700000003E-2"/>
    <n v="3.1674383E-3"/>
    <n v="1.6089002844850001E-2"/>
  </r>
  <r>
    <x v="0"/>
    <s v="vol-2839ebd428f85e230"/>
    <n v="3.08256173E-2"/>
    <n v="3.0825617E-3"/>
    <n v="1.565787215515E-2"/>
  </r>
  <r>
    <x v="0"/>
    <s v="vol-43dbbb21eb1c2c010"/>
    <n v="2.9629629599999999E-2"/>
    <n v="2.9629629999999999E-3"/>
    <n v="1.50503705585E-2"/>
  </r>
  <r>
    <x v="0"/>
    <s v="vol-35b5d79dddd718af0"/>
    <n v="2.90895062E-2"/>
    <n v="2.9089506000000002E-3"/>
    <n v="1.4776014572700003E-2"/>
  </r>
  <r>
    <x v="0"/>
    <s v="vol-77ecdab3dee4a96a0"/>
    <n v="2.8993055600000001E-2"/>
    <n v="2.8993055999999998E-3"/>
    <n v="1.4727022795200001E-2"/>
  </r>
  <r>
    <x v="0"/>
    <s v="vol-fad90014788faa790"/>
    <n v="2.8067129600000001E-2"/>
    <n v="2.8067130000000002E-3"/>
    <n v="1.4256698683500001E-2"/>
  </r>
  <r>
    <x v="0"/>
    <s v="vol-99fb934dc6d782e20"/>
    <n v="2.7951388899999999E-2"/>
    <n v="2.7951388999999998E-3"/>
    <n v="1.419790804255E-2"/>
  </r>
  <r>
    <x v="0"/>
    <s v="vol-0a10a494771b499d0"/>
    <n v="2.7912808599999998E-2"/>
    <n v="2.7912809E-3"/>
    <n v="1.4178311331550002E-2"/>
  </r>
  <r>
    <x v="0"/>
    <s v="vol-53aa822c9d548d020"/>
    <n v="2.4942129600000001E-2"/>
    <n v="2.4942129999999999E-3"/>
    <n v="1.26693549335E-2"/>
  </r>
  <r>
    <x v="0"/>
    <s v="vol-3242e53257d95e2f0"/>
    <n v="2.0216049400000002E-2"/>
    <n v="2.0216049000000001E-3"/>
    <n v="1.026874208955E-2"/>
  </r>
  <r>
    <x v="0"/>
    <s v="vol-abada9864f41d2c20"/>
    <n v="1.9830246900000001E-2"/>
    <n v="1.9830247000000001E-3"/>
    <n v="1.0072773963650002E-2"/>
  </r>
  <r>
    <x v="0"/>
    <s v="vol-18cca7d4ee3c13520"/>
    <n v="1.19097222E-2"/>
    <n v="1.1909722000000001E-3"/>
    <n v="6.0495432899000008E-3"/>
  </r>
  <r>
    <x v="0"/>
    <s v="vol-a0db7568df08bfee0"/>
    <n v="1.0937499999999999E-2"/>
    <n v="1.0937500000000001E-3"/>
    <n v="5.5557031250000012E-3"/>
  </r>
  <r>
    <x v="0"/>
    <s v="vol-f93e3347762daa9b0"/>
    <n v="1.0135802500000001E-2"/>
    <n v="1.0135802999999999E-3"/>
    <n v="5.1484811338499996E-3"/>
  </r>
  <r>
    <x v="0"/>
    <s v="vol-4a03b430b8985f9e0"/>
    <n v="1.00493827E-2"/>
    <n v="1.0049383E-3"/>
    <n v="5.1045840948500008E-3"/>
  </r>
  <r>
    <x v="0"/>
    <s v="vol-45fd58b9e6da8c480"/>
    <n v="1.00123457E-2"/>
    <n v="1.0012345999999999E-3"/>
    <n v="5.0857711506999996E-3"/>
  </r>
  <r>
    <x v="0"/>
    <s v="vol-f2f4113d458410f00"/>
    <n v="0.01"/>
    <n v="1E-3"/>
    <n v="5.0795000000000007E-3"/>
  </r>
  <r>
    <x v="0"/>
    <s v="vol-83b691a2dc99acd30"/>
    <n v="9.9382715999999996E-3"/>
    <n v="9.9382719999999993E-4"/>
    <n v="5.0481452623999997E-3"/>
  </r>
  <r>
    <x v="0"/>
    <s v="vol-bac86e009de712f60"/>
    <n v="9.9382715999999996E-3"/>
    <n v="9.9382719999999993E-4"/>
    <n v="5.0481452623999997E-3"/>
  </r>
  <r>
    <x v="0"/>
    <s v="vol-c239e609950a8fd00"/>
    <n v="9.9382715999999996E-3"/>
    <n v="9.9382719999999993E-4"/>
    <n v="5.0481452623999997E-3"/>
  </r>
  <r>
    <x v="0"/>
    <s v="vol-b53ac655a705157e0"/>
    <n v="9.9382715999999996E-3"/>
    <n v="9.9382719999999993E-4"/>
    <n v="5.0481452623999997E-3"/>
  </r>
  <r>
    <x v="0"/>
    <s v="vol-13c5190f1962d86c0"/>
    <n v="9.9259259000000002E-3"/>
    <n v="9.9259260000000003E-4"/>
    <n v="5.0418741117000008E-3"/>
  </r>
  <r>
    <x v="0"/>
    <s v="vol-234d8bb7a500398d0"/>
    <n v="9.9259259000000002E-3"/>
    <n v="9.9259260000000003E-4"/>
    <n v="5.0418741117000008E-3"/>
  </r>
  <r>
    <x v="0"/>
    <s v="vol-a7be9dff733739d30"/>
    <n v="9.9135801999999992E-3"/>
    <n v="9.9135799999999991E-4"/>
    <n v="5.0356029610000002E-3"/>
  </r>
  <r>
    <x v="0"/>
    <s v="vol-bc735decd360fd820"/>
    <n v="9.9135801999999992E-3"/>
    <n v="9.9135799999999991E-4"/>
    <n v="5.0356029610000002E-3"/>
  </r>
  <r>
    <x v="0"/>
    <s v="vol-5aa269112dd1a6700"/>
    <n v="9.9135801999999992E-3"/>
    <n v="9.9135799999999991E-4"/>
    <n v="5.0356029610000002E-3"/>
  </r>
  <r>
    <x v="0"/>
    <s v="vol-b885c4c826479cdf0"/>
    <n v="9.9012345999999994E-3"/>
    <n v="9.9012350000000004E-4"/>
    <n v="5.0293323182500002E-3"/>
  </r>
  <r>
    <x v="0"/>
    <s v="vol-52f8cb90634670e40"/>
    <n v="9.8765432000000007E-3"/>
    <n v="9.8765430000000002E-4"/>
    <n v="5.0167900168500007E-3"/>
  </r>
  <r>
    <x v="0"/>
    <s v="vol-0b470ccc89bea8350"/>
    <n v="9.8641974999999996E-3"/>
    <n v="9.8641979999999994E-4"/>
    <n v="5.0105193740999998E-3"/>
  </r>
  <r>
    <x v="0"/>
    <s v="vol-68e72b69c14a49240"/>
    <n v="9.8518518999999999E-3"/>
    <n v="9.8518520000000004E-4"/>
    <n v="5.0042482234000001E-3"/>
  </r>
  <r>
    <x v="0"/>
    <s v="vol-58e9243e69934edd0"/>
    <n v="9.8395062000000005E-3"/>
    <n v="9.8395059999999992E-4"/>
    <n v="4.9979770727000003E-3"/>
  </r>
  <r>
    <x v="0"/>
    <s v="vol-bde0cf6445372cc40"/>
    <n v="9.8395062000000005E-3"/>
    <n v="9.8395059999999992E-4"/>
    <n v="4.9979770727000003E-3"/>
  </r>
  <r>
    <x v="0"/>
    <s v="vol-4f153e48e2a577040"/>
    <n v="9.8148148000000001E-3"/>
    <n v="9.8148149999999993E-4"/>
    <n v="4.9854352792499997E-3"/>
  </r>
  <r>
    <x v="0"/>
    <s v="vol-0966f17c4b75ed530"/>
    <n v="9.8148148000000001E-3"/>
    <n v="9.8148149999999993E-4"/>
    <n v="4.9854352792499997E-3"/>
  </r>
  <r>
    <x v="0"/>
    <s v="vol-68f30eb2d5afba880"/>
    <n v="9.8148148000000001E-3"/>
    <n v="9.8148149999999993E-4"/>
    <n v="4.9854352792499997E-3"/>
  </r>
  <r>
    <x v="0"/>
    <s v="vol-c03394e310e03f9f0"/>
    <n v="9.8024691000000008E-3"/>
    <n v="9.8024690000000003E-4"/>
    <n v="4.9791641285500008E-3"/>
  </r>
  <r>
    <x v="0"/>
    <s v="vol-85134ed8e35207c90"/>
    <n v="9.8024691000000008E-3"/>
    <n v="9.8024690000000003E-4"/>
    <n v="4.9791641285500008E-3"/>
  </r>
  <r>
    <x v="0"/>
    <s v="vol-ecae1ead993788700"/>
    <n v="9.7654321000000006E-3"/>
    <n v="9.7654320000000003E-4"/>
    <n v="4.9603511844000005E-3"/>
  </r>
  <r>
    <x v="0"/>
    <s v="vol-a20e2fa541a572e50"/>
    <n v="9.7654321000000006E-3"/>
    <n v="9.7654320000000003E-4"/>
    <n v="4.9603511844000005E-3"/>
  </r>
  <r>
    <x v="0"/>
    <s v="vol-518abc1ac17614d30"/>
    <n v="9.7530863999999995E-3"/>
    <n v="9.7530860000000002E-4"/>
    <n v="4.9540800337000007E-3"/>
  </r>
  <r>
    <x v="0"/>
    <s v="vol-1fbd6d1cad6d46540"/>
    <n v="9.7530863999999995E-3"/>
    <n v="9.7530860000000002E-4"/>
    <n v="4.9540800337000007E-3"/>
  </r>
  <r>
    <x v="0"/>
    <s v="vol-036ce33d5e95abbb0"/>
    <n v="9.7530863999999995E-3"/>
    <n v="9.7530860000000002E-4"/>
    <n v="4.9540800337000007E-3"/>
  </r>
  <r>
    <x v="0"/>
    <s v="vol-6151f0b6997fb7a50"/>
    <n v="9.7283951000000004E-3"/>
    <n v="9.7283950000000004E-4"/>
    <n v="4.9415382402500001E-3"/>
  </r>
  <r>
    <x v="0"/>
    <s v="vol-a5f390b65a7dbf080"/>
    <n v="9.7160493999999993E-3"/>
    <n v="9.7160490000000003E-4"/>
    <n v="4.9352670895500004E-3"/>
  </r>
  <r>
    <x v="0"/>
    <s v="vol-f89938ca1fc86c9b0"/>
    <n v="9.7037037E-3"/>
    <n v="9.7037040000000005E-4"/>
    <n v="4.9289964468000004E-3"/>
  </r>
  <r>
    <x v="0"/>
    <s v="vol-221bfa476c3fab750"/>
    <n v="9.6913580000000006E-3"/>
    <n v="9.6913580000000004E-4"/>
    <n v="4.9227252961000006E-3"/>
  </r>
  <r>
    <x v="0"/>
    <s v="vol-142d440e39b39f440"/>
    <n v="9.6913580000000006E-3"/>
    <n v="9.6913580000000004E-4"/>
    <n v="4.9227252961000006E-3"/>
  </r>
  <r>
    <x v="0"/>
    <s v="vol-3440e2b9bd54cd180"/>
    <n v="9.6790122999999995E-3"/>
    <n v="9.6790120000000003E-4"/>
    <n v="4.9164541454000009E-3"/>
  </r>
  <r>
    <x v="0"/>
    <s v="vol-a66e866be47a750e0"/>
    <n v="9.6790122999999995E-3"/>
    <n v="9.6790120000000003E-4"/>
    <n v="4.9164541454000009E-3"/>
  </r>
  <r>
    <x v="0"/>
    <s v="vol-62c9c860667e43a40"/>
    <n v="9.6790122999999995E-3"/>
    <n v="9.6790120000000003E-4"/>
    <n v="4.9164541454000009E-3"/>
  </r>
  <r>
    <x v="0"/>
    <s v="vol-5d4d86741e1b9dbe0"/>
    <n v="9.6790122999999995E-3"/>
    <n v="9.6790120000000003E-4"/>
    <n v="4.9164541454000009E-3"/>
  </r>
  <r>
    <x v="0"/>
    <s v="vol-499f105c75cbf4900"/>
    <n v="9.6790122999999995E-3"/>
    <n v="9.6790120000000003E-4"/>
    <n v="4.9164541454000009E-3"/>
  </r>
  <r>
    <x v="0"/>
    <s v="vol-9e5f372937edada00"/>
    <n v="9.6666666999999998E-3"/>
    <n v="9.6666670000000005E-4"/>
    <n v="4.9101835026500009E-3"/>
  </r>
  <r>
    <x v="0"/>
    <s v="vol-b77f4b7de65c6cc90"/>
    <n v="9.6543210000000004E-3"/>
    <n v="9.6543210000000004E-4"/>
    <n v="4.9039123519500002E-3"/>
  </r>
  <r>
    <x v="0"/>
    <s v="vol-52a4f737e2bcaec20"/>
    <n v="9.6543210000000004E-3"/>
    <n v="9.6543210000000004E-4"/>
    <n v="4.9039123519500002E-3"/>
  </r>
  <r>
    <x v="0"/>
    <s v="vol-8335ba0880cba03a0"/>
    <n v="9.6419752999999993E-3"/>
    <n v="9.6419750000000003E-4"/>
    <n v="4.8976412012500005E-3"/>
  </r>
  <r>
    <x v="0"/>
    <s v="vol-9c7eef4ab3434c880"/>
    <n v="9.6296296E-3"/>
    <n v="9.6296299999999995E-4"/>
    <n v="4.8913705585000005E-3"/>
  </r>
  <r>
    <x v="0"/>
    <s v="vol-cb6ad7f3ae1dfa200"/>
    <n v="9.6296296E-3"/>
    <n v="9.6296299999999995E-4"/>
    <n v="4.8913705585000005E-3"/>
  </r>
  <r>
    <x v="0"/>
    <s v="vol-d1f7f40c487dc8f40"/>
    <n v="9.6172840000000002E-3"/>
    <n v="9.6172840000000005E-4"/>
    <n v="4.8850994078000008E-3"/>
  </r>
  <r>
    <x v="0"/>
    <s v="vol-7c9de8c1f87730660"/>
    <n v="9.5925925999999998E-3"/>
    <n v="9.5925929999999995E-4"/>
    <n v="4.8725576143500001E-3"/>
  </r>
  <r>
    <x v="0"/>
    <s v="vol-30d471b2065bfdfc0"/>
    <n v="9.5802469000000005E-3"/>
    <n v="9.5802470000000005E-4"/>
    <n v="4.8662864636500004E-3"/>
  </r>
  <r>
    <x v="0"/>
    <s v="vol-71685739f0aa8d060"/>
    <n v="9.5555555999999996E-3"/>
    <n v="9.5555559999999996E-4"/>
    <n v="4.8537446701999998E-3"/>
  </r>
  <r>
    <x v="0"/>
    <s v="vol-7412aa24357756bc0"/>
    <n v="9.5555555999999996E-3"/>
    <n v="9.5555559999999996E-4"/>
    <n v="4.8537446701999998E-3"/>
  </r>
  <r>
    <x v="0"/>
    <s v="vol-0e6663fa39c6ed510"/>
    <n v="9.5308641999999992E-3"/>
    <n v="9.5308640000000004E-4"/>
    <n v="4.8412023688000003E-3"/>
  </r>
  <r>
    <x v="0"/>
    <s v="vol-cedcc7c82d4de0af0"/>
    <n v="9.5308641999999992E-3"/>
    <n v="9.5308640000000004E-4"/>
    <n v="4.8412023688000003E-3"/>
  </r>
  <r>
    <x v="0"/>
    <s v="vol-4ea872de67c845910"/>
    <n v="9.5308641999999992E-3"/>
    <n v="9.5308640000000004E-4"/>
    <n v="4.8412023688000003E-3"/>
  </r>
  <r>
    <x v="0"/>
    <s v="vol-77b66959bcb551d10"/>
    <n v="9.5185184999999999E-3"/>
    <n v="9.5185189999999996E-4"/>
    <n v="4.8349317260500003E-3"/>
  </r>
  <r>
    <x v="0"/>
    <s v="vol-865899d2776f751e0"/>
    <n v="9.5185184999999999E-3"/>
    <n v="9.5185189999999996E-4"/>
    <n v="4.8349317260500003E-3"/>
  </r>
  <r>
    <x v="0"/>
    <s v="vol-0dda0337ca6bf75e0"/>
    <n v="9.4938272000000008E-3"/>
    <n v="9.4938270000000005E-4"/>
    <n v="4.8223894246500008E-3"/>
  </r>
  <r>
    <x v="0"/>
    <s v="vol-fcdd11cf662083ad0"/>
    <n v="9.4938272000000008E-3"/>
    <n v="9.4938270000000005E-4"/>
    <n v="4.8223894246500008E-3"/>
  </r>
  <r>
    <x v="0"/>
    <s v="vol-84d255f1cc2313640"/>
    <n v="9.4938272000000008E-3"/>
    <n v="9.4938270000000005E-4"/>
    <n v="4.8223894246500008E-3"/>
  </r>
  <r>
    <x v="0"/>
    <s v="vol-8f4032c69cea4cef0"/>
    <n v="9.4938272000000008E-3"/>
    <n v="9.4938270000000005E-4"/>
    <n v="4.8223894246500008E-3"/>
  </r>
  <r>
    <x v="0"/>
    <s v="vol-855d436b85fd9cf20"/>
    <n v="9.4814814999999997E-3"/>
    <n v="9.4814819999999996E-4"/>
    <n v="4.8161187818999999E-3"/>
  </r>
  <r>
    <x v="0"/>
    <s v="vol-b12e3979664c96430"/>
    <n v="9.4567900999999992E-3"/>
    <n v="9.4567900000000005E-4"/>
    <n v="4.8035764805000004E-3"/>
  </r>
  <r>
    <x v="0"/>
    <s v="vol-2d729a3350995f2f0"/>
    <n v="9.4567900999999992E-3"/>
    <n v="9.4567900000000005E-4"/>
    <n v="4.8035764805000004E-3"/>
  </r>
  <r>
    <x v="0"/>
    <s v="vol-fca8b8e6a8a6ce5b0"/>
    <n v="9.4444443999999999E-3"/>
    <n v="9.4444440000000004E-4"/>
    <n v="4.7973053298000006E-3"/>
  </r>
  <r>
    <x v="0"/>
    <s v="vol-a96356175ad39f130"/>
    <n v="9.3827159999999993E-3"/>
    <n v="9.3827159999999995E-4"/>
    <n v="4.7659505921999997E-3"/>
  </r>
  <r>
    <x v="0"/>
    <s v="vol-e6ad13e2319fe0d90"/>
    <n v="9.3209877E-3"/>
    <n v="9.3209879999999997E-4"/>
    <n v="4.7345958546000004E-3"/>
  </r>
  <r>
    <x v="0"/>
    <s v="vol-9a917ef49fa355570"/>
    <n v="9.3086420000000007E-3"/>
    <n v="9.3086419999999996E-4"/>
    <n v="4.7283247038999998E-3"/>
  </r>
  <r>
    <x v="0"/>
    <s v="vol-cdf8c4f51e8ff63f0"/>
    <n v="9.2962962999999996E-3"/>
    <n v="9.2962959999999995E-4"/>
    <n v="4.7220535532000001E-3"/>
  </r>
  <r>
    <x v="0"/>
    <s v="vol-5217da1c28e002450"/>
    <n v="9.2962962999999996E-3"/>
    <n v="9.2962959999999995E-4"/>
    <n v="4.7220535532000001E-3"/>
  </r>
  <r>
    <x v="0"/>
    <s v="vol-074331d3a53eefc90"/>
    <n v="9.1851851999999994E-3"/>
    <n v="9.1851849999999996E-4"/>
    <n v="4.6656147207499998E-3"/>
  </r>
  <r>
    <x v="0"/>
    <s v="vol-70e23796ddd314580"/>
    <n v="8.7901235000000001E-3"/>
    <n v="8.7901240000000001E-4"/>
    <n v="4.4649434857999999E-3"/>
  </r>
  <r>
    <x v="0"/>
    <s v="vol-4396e4804b5406720"/>
    <n v="8.7160494000000002E-3"/>
    <n v="8.7160489999999998E-4"/>
    <n v="4.4273170895500003E-3"/>
  </r>
  <r>
    <x v="0"/>
    <s v="vol-d84c9942f0911c120"/>
    <n v="8.6296296000000008E-3"/>
    <n v="8.6296300000000001E-4"/>
    <n v="4.3834205585000004E-3"/>
  </r>
  <r>
    <x v="0"/>
    <s v="vol-7b251f9227fd71ae0"/>
    <n v="8.5679012000000002E-3"/>
    <n v="8.5679009999999999E-4"/>
    <n v="4.3520653129500006E-3"/>
  </r>
  <r>
    <x v="0"/>
    <s v="vol-9728b318dca2e86b0"/>
    <n v="8.5555556000000005E-3"/>
    <n v="8.5555560000000002E-4"/>
    <n v="4.3457946702000006E-3"/>
  </r>
  <r>
    <x v="0"/>
    <s v="vol-1781288e3256bfe40"/>
    <n v="8.5061727999999996E-3"/>
    <n v="8.5061730000000001E-4"/>
    <n v="4.3207105753500005E-3"/>
  </r>
  <r>
    <x v="0"/>
    <s v="vol-83d8d3b97e3313470"/>
    <n v="8.4814815000000005E-3"/>
    <n v="8.4814820000000003E-4"/>
    <n v="4.3081687819000007E-3"/>
  </r>
  <r>
    <x v="0"/>
    <s v="vol-bda2955b8606b5ae0"/>
    <n v="8.4691357999999994E-3"/>
    <n v="8.4691360000000002E-4"/>
    <n v="4.3018976312000001E-3"/>
  </r>
  <r>
    <x v="0"/>
    <s v="vol-f355e9e6d5cd68480"/>
    <n v="8.4691357999999994E-3"/>
    <n v="8.4691360000000002E-4"/>
    <n v="4.3018976312000001E-3"/>
  </r>
  <r>
    <x v="0"/>
    <s v="vol-34ea34c868ff078d0"/>
    <n v="8.4567901000000001E-3"/>
    <n v="8.4567900000000001E-4"/>
    <n v="4.2956264805000003E-3"/>
  </r>
  <r>
    <x v="0"/>
    <s v="vol-9799f79a2777bf0d0"/>
    <n v="8.4320987999999993E-3"/>
    <n v="8.4320990000000002E-4"/>
    <n v="4.2830846870500006E-3"/>
  </r>
  <r>
    <x v="0"/>
    <s v="vol-4a4a25fd0a4ee0cc0"/>
    <n v="8.4320987999999993E-3"/>
    <n v="8.4320990000000002E-4"/>
    <n v="4.2830846870500006E-3"/>
  </r>
  <r>
    <x v="0"/>
    <s v="vol-c86381c9d61644d60"/>
    <n v="8.4320987999999993E-3"/>
    <n v="8.4320990000000002E-4"/>
    <n v="4.2830846870500006E-3"/>
  </r>
  <r>
    <x v="0"/>
    <s v="vol-8568b3322df9826b0"/>
    <n v="8.4320987999999993E-3"/>
    <n v="8.4320990000000002E-4"/>
    <n v="4.2830846870500006E-3"/>
  </r>
  <r>
    <x v="0"/>
    <s v="vol-9d3b53ef485d1c450"/>
    <n v="8.4074074000000006E-3"/>
    <n v="8.407407E-4"/>
    <n v="4.2705423856500002E-3"/>
  </r>
  <r>
    <x v="0"/>
    <s v="vol-bf960e33a02171a80"/>
    <n v="8.3950616999999995E-3"/>
    <n v="8.3950620000000002E-4"/>
    <n v="4.2642717429000002E-3"/>
  </r>
  <r>
    <x v="0"/>
    <s v="vol-878e2ed7981c10fe0"/>
    <n v="8.3703704000000004E-3"/>
    <n v="8.37037E-4"/>
    <n v="4.2517294415000007E-3"/>
  </r>
  <r>
    <x v="0"/>
    <s v="vol-ea40d549220828920"/>
    <n v="8.3703704000000004E-3"/>
    <n v="8.37037E-4"/>
    <n v="4.2517294415000007E-3"/>
  </r>
  <r>
    <x v="0"/>
    <s v="vol-a2f285f75ed40d570"/>
    <n v="8.1250000000000003E-3"/>
    <n v="8.1249999999999996E-4"/>
    <n v="4.1270937499999997E-3"/>
  </r>
  <r>
    <x v="0"/>
    <s v="vol-f48a5a3018270f560"/>
    <n v="8.0864197999999995E-3"/>
    <n v="8.0864200000000004E-4"/>
    <n v="4.1074970390000002E-3"/>
  </r>
  <r>
    <x v="0"/>
    <s v="vol-37df844f72ca5eb40"/>
    <n v="8.0246914000000006E-3"/>
    <n v="8.0246910000000002E-4"/>
    <n v="4.0761417934500003E-3"/>
  </r>
  <r>
    <x v="0"/>
    <s v="vol-bfc5c74cf9eb226d0"/>
    <n v="7.9861111000000002E-3"/>
    <n v="7.9861109999999999E-4"/>
    <n v="4.0565450824499999E-3"/>
  </r>
  <r>
    <x v="0"/>
    <s v="vol-26fe860ed1c0f8010"/>
    <n v="7.9506173000000006E-3"/>
    <n v="7.9506170000000003E-4"/>
    <n v="4.0385159051500004E-3"/>
  </r>
  <r>
    <x v="0"/>
    <s v="vol-4b892959b5ea3f9a0"/>
    <n v="4.4791667000000004E-3"/>
    <n v="4.4791669999999999E-4"/>
    <n v="2.2751928776500001E-3"/>
  </r>
  <r>
    <x v="0"/>
    <s v="vol-1a0da02bcc8a425f0"/>
    <n v="3.6080246999999998E-3"/>
    <n v="3.6080249999999997E-4"/>
    <n v="1.83269629875E-3"/>
  </r>
  <r>
    <x v="0"/>
    <s v="vol-6290feef1da2d5c90"/>
    <n v="3.1674383E-3"/>
    <n v="3.1674379999999997E-4"/>
    <n v="1.6089001320999999E-3"/>
  </r>
  <r>
    <x v="0"/>
    <s v="vol-a2deb45b4ce470b10"/>
    <n v="3.1404320999999999E-3"/>
    <n v="3.1404319999999998E-4"/>
    <n v="1.5951824344E-3"/>
  </r>
  <r>
    <x v="0"/>
    <s v="vol-49cd35d9c196ee4b0"/>
    <n v="3.128858E-3"/>
    <n v="3.128858E-4"/>
    <n v="1.5893034211000002E-3"/>
  </r>
  <r>
    <x v="0"/>
    <s v="vol-917d611aaa50505e0"/>
    <n v="3.1172840000000001E-3"/>
    <n v="3.1172840000000002E-4"/>
    <n v="1.5834244078000003E-3"/>
  </r>
  <r>
    <x v="0"/>
    <s v="vol-376ca1d2715e0e8b0"/>
    <n v="3.1172840000000001E-3"/>
    <n v="3.1172840000000002E-4"/>
    <n v="1.5834244078000003E-3"/>
  </r>
  <r>
    <x v="0"/>
    <s v="vol-a1aa4cfbd8e346a40"/>
    <n v="3.1095679E-3"/>
    <n v="3.1095679999999998E-4"/>
    <n v="1.5795050656E-3"/>
  </r>
  <r>
    <x v="0"/>
    <s v="vol-d8e7cf6918c8d11a0"/>
    <n v="3.1057099000000002E-3"/>
    <n v="3.1057099999999999E-4"/>
    <n v="1.5775453945E-3"/>
  </r>
  <r>
    <x v="0"/>
    <s v="vol-37e2e2a6b8f597fa0"/>
    <n v="3.1057099000000002E-3"/>
    <n v="3.1057099999999999E-4"/>
    <n v="1.5775453945E-3"/>
  </r>
  <r>
    <x v="0"/>
    <s v="vol-d467ab8c991adcb30"/>
    <n v="3.1057099000000002E-3"/>
    <n v="3.1057099999999999E-4"/>
    <n v="1.5775453945E-3"/>
  </r>
  <r>
    <x v="0"/>
    <s v="vol-10ad871c6e1041f20"/>
    <n v="3.1057099000000002E-3"/>
    <n v="3.1057099999999999E-4"/>
    <n v="1.5775453945E-3"/>
  </r>
  <r>
    <x v="0"/>
    <s v="vol-cbd87023e892b4970"/>
    <n v="3.1018519E-3"/>
    <n v="3.101852E-4"/>
    <n v="1.5755857234000001E-3"/>
  </r>
  <r>
    <x v="0"/>
    <s v="vol-39ae4904e03f7c230"/>
    <n v="3.1018519E-3"/>
    <n v="3.101852E-4"/>
    <n v="1.5755857234000001E-3"/>
  </r>
  <r>
    <x v="0"/>
    <s v="vol-e8dc22191dc346270"/>
    <n v="3.0941357999999999E-3"/>
    <n v="3.0941360000000002E-4"/>
    <n v="1.5716663812000002E-3"/>
  </r>
  <r>
    <x v="0"/>
    <s v="vol-dfa7ed4e95ce109f0"/>
    <n v="3.0941357999999999E-3"/>
    <n v="3.0941360000000002E-4"/>
    <n v="1.5716663812000002E-3"/>
  </r>
  <r>
    <x v="0"/>
    <s v="vol-ec9546420ef6c6ef0"/>
    <n v="3.0864197999999998E-3"/>
    <n v="3.0864199999999998E-4"/>
    <n v="1.567747039E-3"/>
  </r>
  <r>
    <x v="0"/>
    <s v="vol-d62eebf1b379b1f10"/>
    <n v="3.0787037000000001E-3"/>
    <n v="3.0787039999999999E-4"/>
    <n v="1.5638276968000001E-3"/>
  </r>
  <r>
    <x v="0"/>
    <s v="vol-d092c8c65d70dbab0"/>
    <n v="3.0748456999999999E-3"/>
    <n v="3.074846E-4"/>
    <n v="1.5618680257000002E-3"/>
  </r>
  <r>
    <x v="0"/>
    <s v="vol-797f04c90144eef00"/>
    <n v="3.0748456999999999E-3"/>
    <n v="3.074846E-4"/>
    <n v="1.5618680257000002E-3"/>
  </r>
  <r>
    <x v="0"/>
    <s v="vol-43cc113ad91b07920"/>
    <n v="3.0748456999999999E-3"/>
    <n v="3.074846E-4"/>
    <n v="1.5618680257000002E-3"/>
  </r>
  <r>
    <x v="0"/>
    <s v="vol-d7cd0599994adf7f0"/>
    <n v="3.0671295999999998E-3"/>
    <n v="3.0671300000000002E-4"/>
    <n v="1.5579486835000003E-3"/>
  </r>
  <r>
    <x v="0"/>
    <s v="vol-dc1bd1fdbb0722300"/>
    <n v="3.0671295999999998E-3"/>
    <n v="3.0671300000000002E-4"/>
    <n v="1.5579486835000003E-3"/>
  </r>
  <r>
    <x v="0"/>
    <s v="vol-d21eb59f63be34360"/>
    <n v="3.0671295999999998E-3"/>
    <n v="3.0671300000000002E-4"/>
    <n v="1.5579486835000003E-3"/>
  </r>
  <r>
    <x v="0"/>
    <s v="vol-691f1c0fa2e6c8b00"/>
    <n v="3.0671295999999998E-3"/>
    <n v="3.0671300000000002E-4"/>
    <n v="1.5579486835000003E-3"/>
  </r>
  <r>
    <x v="0"/>
    <s v="vol-b59b3befc4de56890"/>
    <n v="3.0594136000000002E-3"/>
    <n v="3.0594139999999998E-4"/>
    <n v="1.5540293412999999E-3"/>
  </r>
  <r>
    <x v="0"/>
    <s v="vol-80576f93b47859160"/>
    <n v="3.0555555999999999E-3"/>
    <n v="3.0555559999999999E-4"/>
    <n v="1.5520696702E-3"/>
  </r>
  <r>
    <x v="0"/>
    <s v="vol-e7b517b819caca3a0"/>
    <n v="3.0478394999999998E-3"/>
    <n v="3.04784E-4"/>
    <n v="1.5481503280000001E-3"/>
  </r>
  <r>
    <x v="0"/>
    <s v="vol-cde6973bcfaef47c0"/>
    <n v="3.0478394999999998E-3"/>
    <n v="3.04784E-4"/>
    <n v="1.5481503280000001E-3"/>
  </r>
  <r>
    <x v="0"/>
    <s v="vol-d5ea88a9752468fb0"/>
    <n v="3.0439815E-3"/>
    <n v="3.0439820000000001E-4"/>
    <n v="1.5461906569000001E-3"/>
  </r>
  <r>
    <x v="0"/>
    <s v="vol-ed22369bb0972af60"/>
    <n v="3.0401235000000002E-3"/>
    <n v="3.0401240000000002E-4"/>
    <n v="1.5442309858000002E-3"/>
  </r>
  <r>
    <x v="0"/>
    <s v="vol-3193847c22cb57940"/>
    <n v="3.0401235000000002E-3"/>
    <n v="3.0401240000000002E-4"/>
    <n v="1.5442309858000002E-3"/>
  </r>
  <r>
    <x v="0"/>
    <s v="vol-643c223f349450780"/>
    <n v="3.0362653999999999E-3"/>
    <n v="3.0362649999999999E-4"/>
    <n v="1.54227080675E-3"/>
  </r>
  <r>
    <x v="0"/>
    <s v="vol-e70b87d7c19679590"/>
    <n v="3.0362653999999999E-3"/>
    <n v="3.0362649999999999E-4"/>
    <n v="1.54227080675E-3"/>
  </r>
  <r>
    <x v="0"/>
    <s v="vol-d31aca0ba7c3d7480"/>
    <n v="3.0324074000000001E-3"/>
    <n v="3.032407E-4"/>
    <n v="1.5403111356500001E-3"/>
  </r>
  <r>
    <x v="0"/>
    <s v="vol-07078f050145ecc00"/>
    <n v="3.0285493999999999E-3"/>
    <n v="3.0285490000000001E-4"/>
    <n v="1.5383514645500001E-3"/>
  </r>
  <r>
    <x v="0"/>
    <s v="vol-988450a132972daa0"/>
    <n v="3.0285493999999999E-3"/>
    <n v="3.0285490000000001E-4"/>
    <n v="1.5383514645500001E-3"/>
  </r>
  <r>
    <x v="0"/>
    <s v="vol-133eccaa7f08b9e80"/>
    <n v="3.0285493999999999E-3"/>
    <n v="3.0285490000000001E-4"/>
    <n v="1.5383514645500001E-3"/>
  </r>
  <r>
    <x v="0"/>
    <s v="vol-3c45844d7f74c5840"/>
    <n v="3.0285493999999999E-3"/>
    <n v="3.0285490000000001E-4"/>
    <n v="1.5383514645500001E-3"/>
  </r>
  <r>
    <x v="0"/>
    <s v="vol-8e0d697548d6ecf90"/>
    <n v="3.0246914000000001E-3"/>
    <n v="3.0246910000000001E-4"/>
    <n v="1.5363917934500002E-3"/>
  </r>
  <r>
    <x v="0"/>
    <s v="vol-06a696c5b5ab3ee10"/>
    <n v="3.0246914000000001E-3"/>
    <n v="3.0246910000000001E-4"/>
    <n v="1.5363917934500002E-3"/>
  </r>
  <r>
    <x v="0"/>
    <s v="vol-3963aee1791f593e0"/>
    <n v="3.0208333000000002E-3"/>
    <n v="3.0208330000000002E-4"/>
    <n v="1.5344321223500002E-3"/>
  </r>
  <r>
    <x v="0"/>
    <s v="vol-1d2a72e2804661d00"/>
    <n v="3.0208333000000002E-3"/>
    <n v="3.0208330000000002E-4"/>
    <n v="1.5344321223500002E-3"/>
  </r>
  <r>
    <x v="0"/>
    <s v="vol-1fa89086fbcf028a0"/>
    <n v="3.0169753E-3"/>
    <n v="3.0169749999999998E-4"/>
    <n v="1.53247245125E-3"/>
  </r>
  <r>
    <x v="0"/>
    <s v="vol-177d022e1137bf010"/>
    <n v="3.0131173000000002E-3"/>
    <n v="3.0131169999999998E-4"/>
    <n v="1.5305127801500001E-3"/>
  </r>
  <r>
    <x v="0"/>
    <s v="vol-4ff128bbf74006250"/>
    <n v="3.0092592999999999E-3"/>
    <n v="3.0092589999999999E-4"/>
    <n v="1.5285531090500001E-3"/>
  </r>
  <r>
    <x v="0"/>
    <s v="vol-eb25afe24ad48ee30"/>
    <n v="3.0092592999999999E-3"/>
    <n v="3.0092589999999999E-4"/>
    <n v="1.5285531090500001E-3"/>
  </r>
  <r>
    <x v="0"/>
    <s v="vol-92d500a0771e23f20"/>
    <n v="2.9976852E-3"/>
    <n v="2.9976850000000001E-4"/>
    <n v="1.5226740957500003E-3"/>
  </r>
  <r>
    <x v="0"/>
    <s v="vol-e3f042c8c29195080"/>
    <n v="2.9938272000000002E-3"/>
    <n v="2.9938270000000002E-4"/>
    <n v="1.5207144246500003E-3"/>
  </r>
  <r>
    <x v="0"/>
    <s v="vol-260e2cc3c2bb0e8b0"/>
    <n v="2.9899690999999999E-3"/>
    <n v="2.9899689999999998E-4"/>
    <n v="1.5187547535499999E-3"/>
  </r>
  <r>
    <x v="0"/>
    <s v="vol-1fd32b4e721ff1090"/>
    <n v="2.9899690999999999E-3"/>
    <n v="2.9899689999999998E-4"/>
    <n v="1.5187547535499999E-3"/>
  </r>
  <r>
    <x v="0"/>
    <s v="vol-b8172f75bac52a4e0"/>
    <n v="2.9822530999999998E-3"/>
    <n v="2.9822529999999999E-4"/>
    <n v="1.51483541135E-3"/>
  </r>
  <r>
    <x v="0"/>
    <s v="vol-160b17fe58ed45780"/>
    <n v="2.9822530999999998E-3"/>
    <n v="2.9822529999999999E-4"/>
    <n v="1.51483541135E-3"/>
  </r>
  <r>
    <x v="0"/>
    <s v="vol-363dce15df2ab6ea0"/>
    <n v="2.9745370000000002E-3"/>
    <n v="2.9745370000000001E-4"/>
    <n v="1.5109160691500001E-3"/>
  </r>
  <r>
    <x v="0"/>
    <s v="vol-95ee5852dada9c1f0"/>
    <n v="2.9745370000000002E-3"/>
    <n v="2.9745370000000001E-4"/>
    <n v="1.5109160691500001E-3"/>
  </r>
  <r>
    <x v="0"/>
    <s v="vol-276c5bf96c33feae0"/>
    <n v="2.9745370000000002E-3"/>
    <n v="2.9745370000000001E-4"/>
    <n v="1.5109160691500001E-3"/>
  </r>
  <r>
    <x v="0"/>
    <s v="vol-0c2185e07d4005270"/>
    <n v="2.9745370000000002E-3"/>
    <n v="2.9745370000000001E-4"/>
    <n v="1.5109160691500001E-3"/>
  </r>
  <r>
    <x v="0"/>
    <s v="vol-4e569549fd53fb630"/>
    <n v="2.9668210000000001E-3"/>
    <n v="2.9668210000000002E-4"/>
    <n v="1.5069967269500002E-3"/>
  </r>
  <r>
    <x v="0"/>
    <s v="vol-6d1c765ada6c64770"/>
    <n v="2.9668210000000001E-3"/>
    <n v="2.9668210000000002E-4"/>
    <n v="1.5069967269500002E-3"/>
  </r>
  <r>
    <x v="0"/>
    <s v="vol-507536bfa5311a740"/>
    <n v="2.9668210000000001E-3"/>
    <n v="2.9668210000000002E-4"/>
    <n v="1.5069967269500002E-3"/>
  </r>
  <r>
    <x v="0"/>
    <s v="vol-4ae699d755e7578d0"/>
    <n v="2.9668210000000001E-3"/>
    <n v="2.9668210000000002E-4"/>
    <n v="1.5069967269500002E-3"/>
  </r>
  <r>
    <x v="0"/>
    <s v="vol-b28afd17084d23550"/>
    <n v="2.9629629999999999E-3"/>
    <n v="2.9629629999999998E-4"/>
    <n v="1.5050370558500001E-3"/>
  </r>
  <r>
    <x v="0"/>
    <s v="vol-3490377206ff3fac0"/>
    <n v="2.9591049E-3"/>
    <n v="2.9591049999999999E-4"/>
    <n v="1.5030773847500001E-3"/>
  </r>
  <r>
    <x v="0"/>
    <s v="vol-37cd15d6249ebab50"/>
    <n v="2.9552468999999998E-3"/>
    <n v="2.9552469999999999E-4"/>
    <n v="1.5011177136500002E-3"/>
  </r>
  <r>
    <x v="0"/>
    <s v="vol-b662c7cbf0c1407e0"/>
    <n v="2.9552468999999998E-3"/>
    <n v="2.9552469999999999E-4"/>
    <n v="1.5011177136500002E-3"/>
  </r>
  <r>
    <x v="0"/>
    <s v="vol-51a6654d830724110"/>
    <n v="2.9320988E-3"/>
    <n v="2.9320989999999999E-4"/>
    <n v="1.48935968705E-3"/>
  </r>
  <r>
    <x v="0"/>
    <s v="vol-98e188516a2e9aed0"/>
    <n v="2.9166666999999999E-3"/>
    <n v="2.9166670000000002E-4"/>
    <n v="1.4815210026500002E-3"/>
  </r>
  <r>
    <x v="0"/>
    <s v="vol-88c645405a8cc8090"/>
    <n v="2.9128086E-3"/>
    <n v="2.9128090000000003E-4"/>
    <n v="1.4795613315500002E-3"/>
  </r>
  <r>
    <x v="0"/>
    <s v="vol-bfc1510a802390720"/>
    <n v="2.9050925999999999E-3"/>
    <n v="2.9050929999999999E-4"/>
    <n v="1.4756419893500001E-3"/>
  </r>
  <r>
    <x v="0"/>
    <s v="vol-d12f863808ccf3020"/>
    <n v="2.9050925999999999E-3"/>
    <n v="2.9050929999999999E-4"/>
    <n v="1.4756419893500001E-3"/>
  </r>
  <r>
    <x v="0"/>
    <s v="vol-e6a00b5d33b203ef0"/>
    <n v="2.8742284000000001E-3"/>
    <n v="2.8742280000000002E-4"/>
    <n v="1.4599641126000001E-3"/>
  </r>
  <r>
    <x v="0"/>
    <s v="vol-5887cd35b660a6d10"/>
    <n v="2.7469135999999999E-3"/>
    <n v="2.746914E-4"/>
    <n v="1.3952949663000001E-3"/>
  </r>
  <r>
    <x v="0"/>
    <s v="vol-9b2c5722253ad8410"/>
    <n v="2.7237654000000001E-3"/>
    <n v="2.7237650000000002E-4"/>
    <n v="1.3835364317500002E-3"/>
  </r>
  <r>
    <x v="0"/>
    <s v="vol-1989389cb27230ed0"/>
    <n v="2.6967593000000001E-3"/>
    <n v="2.6967590000000002E-4"/>
    <n v="1.3698187340500001E-3"/>
  </r>
  <r>
    <x v="0"/>
    <s v="vol-405835bd75ac4ce10"/>
    <n v="2.6890432E-3"/>
    <n v="2.6890429999999998E-4"/>
    <n v="1.36589939185E-3"/>
  </r>
  <r>
    <x v="0"/>
    <s v="vol-9b6937f21326c8730"/>
    <n v="2.6620369999999999E-3"/>
    <n v="2.6620369999999998E-4"/>
    <n v="1.3521816941499999E-3"/>
  </r>
  <r>
    <x v="0"/>
    <s v="vol-b60861eded0abf5d0"/>
    <n v="2.650463E-3"/>
    <n v="2.650463E-4"/>
    <n v="1.34630268085E-3"/>
  </r>
  <r>
    <x v="0"/>
    <s v="vol-51eca7a3c245ac500"/>
    <n v="2.650463E-3"/>
    <n v="2.650463E-4"/>
    <n v="1.34630268085E-3"/>
  </r>
  <r>
    <x v="0"/>
    <s v="vol-3c5d669f97e3a24d0"/>
    <n v="2.650463E-3"/>
    <n v="2.650463E-4"/>
    <n v="1.34630268085E-3"/>
  </r>
  <r>
    <x v="0"/>
    <s v="vol-3f0bd9a5a24b63550"/>
    <n v="2.6466049000000002E-3"/>
    <n v="2.6466050000000001E-4"/>
    <n v="1.3443430097500001E-3"/>
  </r>
  <r>
    <x v="0"/>
    <s v="vol-e5f0acb35dd408760"/>
    <n v="2.6466049000000002E-3"/>
    <n v="2.6466050000000001E-4"/>
    <n v="1.3443430097500001E-3"/>
  </r>
  <r>
    <x v="0"/>
    <s v="vol-854824fea0b36d590"/>
    <n v="2.6427468999999999E-3"/>
    <n v="2.6427470000000002E-4"/>
    <n v="1.3423833386500001E-3"/>
  </r>
  <r>
    <x v="0"/>
    <s v="vol-ba2cf25d609a47880"/>
    <n v="2.6388889000000001E-3"/>
    <n v="2.6388889999999997E-4"/>
    <n v="1.34042366755E-3"/>
  </r>
  <r>
    <x v="0"/>
    <s v="vol-231714e8c9543c150"/>
    <n v="2.6350308999999999E-3"/>
    <n v="2.6350309999999998E-4"/>
    <n v="1.33846399645E-3"/>
  </r>
  <r>
    <x v="0"/>
    <s v="vol-10125e29b7ab611b0"/>
    <n v="2.6350308999999999E-3"/>
    <n v="2.6350309999999998E-4"/>
    <n v="1.33846399645E-3"/>
  </r>
  <r>
    <x v="0"/>
    <s v="vol-58f619c335e1e3e00"/>
    <n v="2.6273147999999998E-3"/>
    <n v="2.627315E-4"/>
    <n v="1.3345446542500001E-3"/>
  </r>
  <r>
    <x v="0"/>
    <s v="vol-83a1a43a9090dcb70"/>
    <n v="2.6234568E-3"/>
    <n v="2.623457E-4"/>
    <n v="1.3325849831500002E-3"/>
  </r>
  <r>
    <x v="0"/>
    <s v="vol-45577305ce48713f0"/>
    <n v="2.6157406999999999E-3"/>
    <n v="2.6157410000000002E-4"/>
    <n v="1.3286656409500002E-3"/>
  </r>
  <r>
    <x v="0"/>
    <s v="vol-07a3aa5203a17a1e0"/>
    <n v="2.6157406999999999E-3"/>
    <n v="2.6157410000000002E-4"/>
    <n v="1.3286656409500002E-3"/>
  </r>
  <r>
    <x v="0"/>
    <s v="vol-49e778142abe6c0b0"/>
    <n v="2.5270062000000001E-3"/>
    <n v="2.527006E-4"/>
    <n v="1.2835926977000001E-3"/>
  </r>
  <r>
    <x v="0"/>
    <s v="vol-b0a25e19982e1e740"/>
    <n v="2.4961419999999998E-3"/>
    <n v="2.4961420000000001E-4"/>
    <n v="1.2679153289000002E-3"/>
  </r>
  <r>
    <x v="0"/>
    <s v="vol-42568950850c43e00"/>
    <n v="2.4845678999999999E-3"/>
    <n v="2.4845679999999998E-4"/>
    <n v="1.2620363155999999E-3"/>
  </r>
  <r>
    <x v="0"/>
    <s v="vol-8f80a53704f885ef0"/>
    <n v="1.1018518999999999E-3"/>
    <n v="1.101852E-4"/>
    <n v="5.5968572340000004E-4"/>
  </r>
  <r>
    <x v="0"/>
    <s v="vol-46eb2f5818f110c00"/>
    <n v="8.703704E-4"/>
    <n v="8.7037E-5"/>
    <n v="4.4210444150000005E-4"/>
  </r>
  <r>
    <x v="0"/>
    <s v="vol-19fd14b5b72c19240"/>
    <n v="8.6728399999999996E-4"/>
    <n v="8.6728400000000001E-5"/>
    <n v="4.4053690780000005E-4"/>
  </r>
  <r>
    <x v="0"/>
    <s v="vol-bf4850ace8edf39d0"/>
    <n v="8.6419749999999999E-4"/>
    <n v="8.6419800000000002E-5"/>
    <n v="4.3896937410000005E-4"/>
  </r>
  <r>
    <x v="0"/>
    <s v="vol-9b8c3adbfcd2b89c0"/>
    <n v="8.3950620000000002E-4"/>
    <n v="8.3950599999999995E-5"/>
    <n v="4.2642707269999999E-4"/>
  </r>
  <r>
    <x v="0"/>
    <s v="vol-d1745109116e211d0"/>
    <n v="8.3024689999999996E-4"/>
    <n v="8.3024700000000005E-5"/>
    <n v="4.2172396365000006E-4"/>
  </r>
  <r>
    <x v="0"/>
    <s v="vol-e96ce467763152090"/>
    <n v="8.2407409999999998E-4"/>
    <n v="8.24074E-5"/>
    <n v="4.1858838830000002E-4"/>
  </r>
  <r>
    <x v="0"/>
    <s v="vol-fe959c1f1d2123b90"/>
    <n v="8.1790119999999996E-4"/>
    <n v="8.1790099999999995E-5"/>
    <n v="4.1545281294999998E-4"/>
  </r>
  <r>
    <x v="0"/>
    <s v="vol-fd26a37cfa35ace30"/>
    <n v="8.0864200000000004E-4"/>
    <n v="8.0864200000000004E-5"/>
    <n v="4.1074970390000005E-4"/>
  </r>
  <r>
    <x v="0"/>
    <s v="vol-789537cbe78ddcb80"/>
    <n v="8.055556E-4"/>
    <n v="8.0555600000000005E-5"/>
    <n v="4.0918217020000005E-4"/>
  </r>
  <r>
    <x v="0"/>
    <s v="vol-bf39b51fc6d422b60"/>
    <n v="8.0246910000000002E-4"/>
    <n v="8.0246899999999999E-5"/>
    <n v="4.0761412855000001E-4"/>
  </r>
  <r>
    <x v="0"/>
    <s v="vol-b81fe1b66b4499db0"/>
    <n v="7.9938269999999998E-4"/>
    <n v="7.99383E-5"/>
    <n v="4.0604659485000001E-4"/>
  </r>
  <r>
    <x v="0"/>
    <s v="vol-d206964cd89362460"/>
    <n v="7.9629630000000004E-4"/>
    <n v="7.9629599999999994E-5"/>
    <n v="4.0447855320000002E-4"/>
  </r>
  <r>
    <x v="0"/>
    <s v="vol-5bb8a8e6bc8c25160"/>
    <n v="7.9629630000000004E-4"/>
    <n v="7.9629599999999994E-5"/>
    <n v="4.0447855320000002E-4"/>
  </r>
  <r>
    <x v="0"/>
    <s v="vol-91acc8ddc3ef20170"/>
    <n v="7.932099E-4"/>
    <n v="7.9320999999999995E-5"/>
    <n v="4.0291101950000002E-4"/>
  </r>
  <r>
    <x v="0"/>
    <s v="vol-4c50488bbffbddb50"/>
    <n v="7.932099E-4"/>
    <n v="7.9320999999999995E-5"/>
    <n v="4.0291101950000002E-4"/>
  </r>
  <r>
    <x v="0"/>
    <s v="vol-8e34ff128e1cdc1f0"/>
    <n v="7.932099E-4"/>
    <n v="7.9320999999999995E-5"/>
    <n v="4.0291101950000002E-4"/>
  </r>
  <r>
    <x v="0"/>
    <s v="vol-89f4d75ec83274430"/>
    <n v="7.9012349999999995E-4"/>
    <n v="7.9012399999999996E-5"/>
    <n v="4.0134348580000002E-4"/>
  </r>
  <r>
    <x v="0"/>
    <s v="vol-d92d5f1c944ba9a90"/>
    <n v="7.9012349999999995E-4"/>
    <n v="7.9012399999999996E-5"/>
    <n v="4.0134348580000002E-4"/>
  </r>
  <r>
    <x v="0"/>
    <s v="vol-52f9fd73ef2aded20"/>
    <n v="7.9012349999999995E-4"/>
    <n v="7.9012399999999996E-5"/>
    <n v="4.0134348580000002E-4"/>
  </r>
  <r>
    <x v="0"/>
    <s v="vol-a959ad190c18b8df0"/>
    <n v="7.9012349999999995E-4"/>
    <n v="7.9012399999999996E-5"/>
    <n v="4.0134348580000002E-4"/>
  </r>
  <r>
    <x v="0"/>
    <s v="vol-5be175097816baee0"/>
    <n v="7.8703699999999998E-4"/>
    <n v="7.8703700000000003E-5"/>
    <n v="3.9977544415000004E-4"/>
  </r>
  <r>
    <x v="0"/>
    <s v="vol-cb75499b3ce6b2d50"/>
    <n v="7.8703699999999998E-4"/>
    <n v="7.8703700000000003E-5"/>
    <n v="3.9977544415000004E-4"/>
  </r>
  <r>
    <x v="0"/>
    <s v="vol-a295da1c1cf133ab0"/>
    <n v="7.8703699999999998E-4"/>
    <n v="7.8703700000000003E-5"/>
    <n v="3.9977544415000004E-4"/>
  </r>
  <r>
    <x v="0"/>
    <s v="vol-387cfc6f60b351c30"/>
    <n v="7.8703699999999998E-4"/>
    <n v="7.8703700000000003E-5"/>
    <n v="3.9977544415000004E-4"/>
  </r>
  <r>
    <x v="0"/>
    <s v="vol-f75b5ad9105edd720"/>
    <n v="7.8703699999999998E-4"/>
    <n v="7.8703700000000003E-5"/>
    <n v="3.9977544415000004E-4"/>
  </r>
  <r>
    <x v="0"/>
    <s v="vol-fa7243de979dd7fa0"/>
    <n v="7.8703699999999998E-4"/>
    <n v="7.8703700000000003E-5"/>
    <n v="3.9977544415000004E-4"/>
  </r>
  <r>
    <x v="0"/>
    <s v="vol-38449d82a75bb2860"/>
    <n v="7.8703699999999998E-4"/>
    <n v="7.8703700000000003E-5"/>
    <n v="3.9977544415000004E-4"/>
  </r>
  <r>
    <x v="0"/>
    <s v="vol-1bd52f600bf5f5e90"/>
    <n v="7.8703699999999998E-4"/>
    <n v="7.8703700000000003E-5"/>
    <n v="3.9977544415000004E-4"/>
  </r>
  <r>
    <x v="0"/>
    <s v="vol-93be65d4265aceda0"/>
    <n v="7.8395060000000004E-4"/>
    <n v="7.8395100000000004E-5"/>
    <n v="3.9820791045000004E-4"/>
  </r>
  <r>
    <x v="0"/>
    <s v="vol-5ea6d095443334010"/>
    <n v="7.808642E-4"/>
    <n v="7.8086399999999998E-5"/>
    <n v="3.966398688E-4"/>
  </r>
  <r>
    <x v="0"/>
    <s v="vol-baddd561f0573f9c0"/>
    <n v="7.808642E-4"/>
    <n v="7.8086399999999998E-5"/>
    <n v="3.966398688E-4"/>
  </r>
  <r>
    <x v="0"/>
    <s v="vol-36d397e0263daa360"/>
    <n v="7.7777779999999995E-4"/>
    <n v="7.7777799999999999E-5"/>
    <n v="3.9507233510000005E-4"/>
  </r>
  <r>
    <x v="0"/>
    <s v="vol-55b6f454957b33f10"/>
    <n v="7.7469140000000001E-4"/>
    <n v="7.7469100000000007E-5"/>
    <n v="3.9350429345000006E-4"/>
  </r>
  <r>
    <x v="0"/>
    <s v="vol-9c24f40a066ceb420"/>
    <n v="7.5308639999999995E-4"/>
    <n v="7.5308600000000006E-5"/>
    <n v="3.8253003370000005E-4"/>
  </r>
  <r>
    <x v="0"/>
    <s v="vol-fd4813dff37534df0"/>
    <n v="7.4382720000000003E-4"/>
    <n v="7.4382700000000002E-5"/>
    <n v="3.7782692465000001E-4"/>
  </r>
  <r>
    <x v="0"/>
    <s v="vol-61e234565b9d09ec0"/>
    <n v="7.1296300000000005E-4"/>
    <n v="7.1296299999999997E-5"/>
    <n v="3.6214955585000001E-4"/>
  </r>
  <r>
    <x v="0"/>
    <s v="vol-6d55976b9fb25ffc0"/>
    <n v="7.0679010000000003E-4"/>
    <n v="7.0679000000000005E-5"/>
    <n v="3.5901398050000003E-4"/>
  </r>
  <r>
    <x v="0"/>
    <s v="vol-8d81b6a5aa0c28610"/>
    <n v="6.9753090000000001E-4"/>
    <n v="6.9753100000000001E-5"/>
    <n v="3.5431087145000004E-4"/>
  </r>
  <r>
    <x v="0"/>
    <s v="vol-93d78876a07212f50"/>
    <n v="6.8518520000000001E-4"/>
    <n v="6.8518500000000005E-5"/>
    <n v="3.4803972075000007E-4"/>
  </r>
  <r>
    <x v="0"/>
    <s v="vol-379857437b33eef40"/>
    <n v="6.7901229999999999E-4"/>
    <n v="6.79012E-5"/>
    <n v="3.4490414540000003E-4"/>
  </r>
  <r>
    <x v="0"/>
    <s v="vol-7caa34d40a177b280"/>
    <n v="6.6975309999999996E-4"/>
    <n v="6.6975299999999996E-5"/>
    <n v="3.4020103634999999E-4"/>
  </r>
  <r>
    <x v="0"/>
    <s v="vol-9159d106de30d4f50"/>
    <n v="6.6666670000000003E-4"/>
    <n v="6.6666699999999996E-5"/>
    <n v="3.3863350264999999E-4"/>
  </r>
  <r>
    <x v="0"/>
    <s v="vol-f74103645e8c1f720"/>
    <n v="6.5432100000000003E-4"/>
    <n v="6.54321E-5"/>
    <n v="3.3236235195000001E-4"/>
  </r>
  <r>
    <x v="0"/>
    <s v="vol-04e2cf9c330313670"/>
    <n v="6.5432100000000003E-4"/>
    <n v="6.54321E-5"/>
    <n v="3.3236235195000001E-4"/>
  </r>
  <r>
    <x v="0"/>
    <s v="vol-3bec1261b62e06040"/>
    <n v="6.4814810000000001E-4"/>
    <n v="6.4814799999999995E-5"/>
    <n v="3.2922677659999997E-4"/>
  </r>
  <r>
    <x v="0"/>
    <s v="vol-b778ec83d89f4ecc0"/>
    <n v="6.4814810000000001E-4"/>
    <n v="6.4814799999999995E-5"/>
    <n v="3.2922677659999997E-4"/>
  </r>
  <r>
    <x v="0"/>
    <s v="vol-fa49abb1c98807790"/>
    <n v="6.4506169999999996E-4"/>
    <n v="6.4506199999999996E-5"/>
    <n v="3.2765924289999997E-4"/>
  </r>
  <r>
    <x v="0"/>
    <s v="vol-11372e6b33ff2e280"/>
    <n v="6.4506169999999996E-4"/>
    <n v="6.4506199999999996E-5"/>
    <n v="3.2765924289999997E-4"/>
  </r>
  <r>
    <x v="0"/>
    <s v="vol-7c8508817b43c8be0"/>
    <n v="6.4506169999999996E-4"/>
    <n v="6.4506199999999996E-5"/>
    <n v="3.2765924289999997E-4"/>
  </r>
  <r>
    <x v="0"/>
    <s v="vol-b0b850c9afcafe270"/>
    <n v="6.4506169999999996E-4"/>
    <n v="6.4506199999999996E-5"/>
    <n v="3.2765924289999997E-4"/>
  </r>
  <r>
    <x v="0"/>
    <s v="vol-326d568dff4a03a60"/>
    <n v="6.4506169999999996E-4"/>
    <n v="6.4506199999999996E-5"/>
    <n v="3.2765924289999997E-4"/>
  </r>
  <r>
    <x v="0"/>
    <s v="vol-cc37f8880af14ec50"/>
    <n v="6.4506169999999996E-4"/>
    <n v="6.4506199999999996E-5"/>
    <n v="3.2765924289999997E-4"/>
  </r>
  <r>
    <x v="0"/>
    <s v="vol-661b607d2df744300"/>
    <n v="6.4197530000000003E-4"/>
    <n v="6.4197500000000003E-5"/>
    <n v="3.2609120125000004E-4"/>
  </r>
  <r>
    <x v="0"/>
    <s v="vol-f778b458800d91700"/>
    <n v="6.4197530000000003E-4"/>
    <n v="6.4197500000000003E-5"/>
    <n v="3.2609120125000004E-4"/>
  </r>
  <r>
    <x v="0"/>
    <s v="vol-f6f677abc01d71e70"/>
    <n v="6.3888889999999998E-4"/>
    <n v="6.3888900000000004E-5"/>
    <n v="3.2452366755000004E-4"/>
  </r>
  <r>
    <x v="0"/>
    <s v="vol-6a611fe153968cdd0"/>
    <n v="6.3888889999999998E-4"/>
    <n v="6.3888900000000004E-5"/>
    <n v="3.2452366755000004E-4"/>
  </r>
  <r>
    <x v="0"/>
    <s v="vol-1fceb753655746c20"/>
    <n v="6.3888889999999998E-4"/>
    <n v="6.3888900000000004E-5"/>
    <n v="3.2452366755000004E-4"/>
  </r>
  <r>
    <x v="0"/>
    <s v="vol-a1dbdc84983671610"/>
    <n v="6.3888889999999998E-4"/>
    <n v="6.3888900000000004E-5"/>
    <n v="3.2452366755000004E-4"/>
  </r>
  <r>
    <x v="0"/>
    <s v="vol-be1466be5b14ec0c0"/>
    <n v="6.3888889999999998E-4"/>
    <n v="6.3888900000000004E-5"/>
    <n v="3.2452366755000004E-4"/>
  </r>
  <r>
    <x v="0"/>
    <s v="vol-becc1ef710fb386c0"/>
    <n v="6.3888889999999998E-4"/>
    <n v="6.3888900000000004E-5"/>
    <n v="3.2452366755000004E-4"/>
  </r>
  <r>
    <x v="0"/>
    <s v="vol-d87e36f9febb09df0"/>
    <n v="6.3580250000000004E-4"/>
    <n v="6.3580300000000005E-5"/>
    <n v="3.2295613385000004E-4"/>
  </r>
  <r>
    <x v="0"/>
    <s v="vol-4ee7abc370be68df0"/>
    <n v="6.3580250000000004E-4"/>
    <n v="6.3580300000000005E-5"/>
    <n v="3.2295613385000004E-4"/>
  </r>
  <r>
    <x v="0"/>
    <s v="vol-2d5c5481f68c26840"/>
    <n v="6.3271599999999996E-4"/>
    <n v="6.3271599999999999E-5"/>
    <n v="3.213880922E-4"/>
  </r>
  <r>
    <x v="0"/>
    <s v="vol-01214e77db55331e0"/>
    <n v="6.3271599999999996E-4"/>
    <n v="6.3271599999999999E-5"/>
    <n v="3.213880922E-4"/>
  </r>
  <r>
    <x v="0"/>
    <s v="vol-185a0d70c8ad8b520"/>
    <n v="6.3271599999999996E-4"/>
    <n v="6.3271599999999999E-5"/>
    <n v="3.213880922E-4"/>
  </r>
  <r>
    <x v="0"/>
    <s v="vol-f043926ff0557e9c0"/>
    <n v="6.2962960000000003E-4"/>
    <n v="6.2963E-5"/>
    <n v="3.198205585E-4"/>
  </r>
  <r>
    <x v="0"/>
    <s v="vol-2cc2a803dcd481140"/>
    <n v="6.2962960000000003E-4"/>
    <n v="6.2963E-5"/>
    <n v="3.198205585E-4"/>
  </r>
  <r>
    <x v="0"/>
    <s v="vol-c8038343b1fac8570"/>
    <n v="6.2962960000000003E-4"/>
    <n v="6.2963E-5"/>
    <n v="3.198205585E-4"/>
  </r>
  <r>
    <x v="0"/>
    <s v="vol-2e4659dd7ca6991e0"/>
    <n v="6.2654319999999998E-4"/>
    <n v="6.2654299999999994E-5"/>
    <n v="3.1825251685000002E-4"/>
  </r>
  <r>
    <x v="0"/>
    <s v="vol-304c9a84bdbe9c3d0"/>
    <n v="6.2345680000000004E-4"/>
    <n v="6.2345699999999995E-5"/>
    <n v="3.1668498315000002E-4"/>
  </r>
  <r>
    <x v="0"/>
    <s v="vol-4ed1f43919a15b070"/>
    <n v="6.2345680000000004E-4"/>
    <n v="6.2345699999999995E-5"/>
    <n v="3.1668498315000002E-4"/>
  </r>
  <r>
    <x v="0"/>
    <s v="vol-3922cee0b8bc3d9d0"/>
    <n v="6.2345680000000004E-4"/>
    <n v="6.2345699999999995E-5"/>
    <n v="3.1668498315000002E-4"/>
  </r>
  <r>
    <x v="0"/>
    <s v="vol-87c86032b5fa18890"/>
    <n v="6.2345680000000004E-4"/>
    <n v="6.2345699999999995E-5"/>
    <n v="3.1668498315000002E-4"/>
  </r>
  <r>
    <x v="0"/>
    <s v="vol-e9ded40f720ea2ab0"/>
    <n v="6.2345680000000004E-4"/>
    <n v="6.2345699999999995E-5"/>
    <n v="3.1668498315000002E-4"/>
  </r>
  <r>
    <x v="0"/>
    <s v="vol-c370f5cd66c4834b0"/>
    <n v="6.203704E-4"/>
    <n v="6.2037000000000003E-5"/>
    <n v="3.1511694150000003E-4"/>
  </r>
  <r>
    <x v="0"/>
    <s v="vol-fcffbd4914c43c6a0"/>
    <n v="6.203704E-4"/>
    <n v="6.2037000000000003E-5"/>
    <n v="3.1511694150000003E-4"/>
  </r>
  <r>
    <x v="0"/>
    <s v="vol-a0de3359ffce32190"/>
    <n v="6.203704E-4"/>
    <n v="6.2037000000000003E-5"/>
    <n v="3.1511694150000003E-4"/>
  </r>
  <r>
    <x v="0"/>
    <s v="vol-0ad33df1ffdcef740"/>
    <n v="6.1728399999999995E-4"/>
    <n v="6.1728400000000003E-5"/>
    <n v="3.1354940780000003E-4"/>
  </r>
  <r>
    <x v="0"/>
    <s v="vol-bd0b8e0bc3dd95880"/>
    <n v="6.1728399999999995E-4"/>
    <n v="6.1728400000000003E-5"/>
    <n v="3.1354940780000003E-4"/>
  </r>
  <r>
    <x v="0"/>
    <s v="vol-8036757edf2951400"/>
    <n v="6.1728399999999995E-4"/>
    <n v="6.1728400000000003E-5"/>
    <n v="3.1354940780000003E-4"/>
  </r>
  <r>
    <x v="0"/>
    <s v="vol-f7d527688c9300220"/>
    <n v="6.1728399999999995E-4"/>
    <n v="6.1728400000000003E-5"/>
    <n v="3.1354940780000003E-4"/>
  </r>
  <r>
    <x v="0"/>
    <s v="vol-1bf6493264a511f80"/>
    <n v="6.1728399999999995E-4"/>
    <n v="6.1728400000000003E-5"/>
    <n v="3.1354940780000003E-4"/>
  </r>
  <r>
    <x v="0"/>
    <s v="vol-a545ea93faa6f4070"/>
    <n v="6.1419749999999998E-4"/>
    <n v="6.1419800000000004E-5"/>
    <n v="3.1198187410000003E-4"/>
  </r>
  <r>
    <x v="0"/>
    <s v="vol-c1c0905882771fc40"/>
    <n v="6.1419749999999998E-4"/>
    <n v="6.1419800000000004E-5"/>
    <n v="3.1198187410000003E-4"/>
  </r>
  <r>
    <x v="0"/>
    <s v="vol-98174fe5998e339d0"/>
    <n v="6.1419749999999998E-4"/>
    <n v="6.1419800000000004E-5"/>
    <n v="3.1198187410000003E-4"/>
  </r>
  <r>
    <x v="0"/>
    <s v="vol-cd3e6796af4186060"/>
    <n v="6.1111110000000005E-4"/>
    <n v="6.1111099999999998E-5"/>
    <n v="3.1041383244999999E-4"/>
  </r>
  <r>
    <x v="0"/>
    <s v="vol-e7dda5c04ea154870"/>
    <n v="6.1111110000000005E-4"/>
    <n v="6.1111099999999998E-5"/>
    <n v="3.1041383244999999E-4"/>
  </r>
  <r>
    <x v="0"/>
    <s v="vol-fc5aa7effe67d8820"/>
    <n v="6.1111110000000005E-4"/>
    <n v="6.1111099999999998E-5"/>
    <n v="3.1041383244999999E-4"/>
  </r>
  <r>
    <x v="0"/>
    <s v="vol-3573e5d4abfee9cc0"/>
    <n v="6.1111110000000005E-4"/>
    <n v="6.1111099999999998E-5"/>
    <n v="3.1041383244999999E-4"/>
  </r>
  <r>
    <x v="0"/>
    <s v="vol-c54153bfae061bba0"/>
    <n v="6.1111110000000005E-4"/>
    <n v="6.1111099999999998E-5"/>
    <n v="3.1041383244999999E-4"/>
  </r>
  <r>
    <x v="0"/>
    <s v="vol-29360c04eacead490"/>
    <n v="6.080247E-4"/>
    <n v="6.0802499999999999E-5"/>
    <n v="3.0884629875000004E-4"/>
  </r>
  <r>
    <x v="0"/>
    <s v="vol-b4f780ec9d46658e0"/>
    <n v="6.080247E-4"/>
    <n v="6.0802499999999999E-5"/>
    <n v="3.0884629875000004E-4"/>
  </r>
  <r>
    <x v="0"/>
    <s v="vol-cb7f1bdebdae58140"/>
    <n v="6.0493829999999995E-4"/>
    <n v="6.04938E-5"/>
    <n v="3.072782571E-4"/>
  </r>
  <r>
    <x v="0"/>
    <s v="vol-0fd1e8f15d8f8bf80"/>
    <n v="6.0493829999999995E-4"/>
    <n v="6.04938E-5"/>
    <n v="3.072782571E-4"/>
  </r>
  <r>
    <x v="0"/>
    <s v="vol-8955933954b377010"/>
    <n v="6.0185190000000002E-4"/>
    <n v="6.0185200000000001E-5"/>
    <n v="3.057107234E-4"/>
  </r>
  <r>
    <x v="0"/>
    <s v="vol-1eb72f3ebeea4c320"/>
    <n v="6.0185190000000002E-4"/>
    <n v="6.0185200000000001E-5"/>
    <n v="3.057107234E-4"/>
  </r>
  <r>
    <x v="0"/>
    <s v="vol-0f191787faed03db0"/>
    <n v="6.0185190000000002E-4"/>
    <n v="6.0185200000000001E-5"/>
    <n v="3.057107234E-4"/>
  </r>
  <r>
    <x v="0"/>
    <s v="vol-0b825c31c71013600"/>
    <n v="5.9259259999999995E-4"/>
    <n v="5.9259299999999997E-5"/>
    <n v="3.0100761435000002E-4"/>
  </r>
  <r>
    <x v="0"/>
    <s v="vol-b1a89b147ae9dd710"/>
    <n v="5.9259259999999995E-4"/>
    <n v="5.9259299999999997E-5"/>
    <n v="3.0100761435000002E-4"/>
  </r>
  <r>
    <x v="0"/>
    <s v="vol-b15f985f8abf5b060"/>
    <n v="5.8950620000000002E-4"/>
    <n v="5.8950599999999998E-5"/>
    <n v="2.9943957270000003E-4"/>
  </r>
  <r>
    <x v="0"/>
    <s v="vol-ea153b204e70403a0"/>
    <n v="5.8950620000000002E-4"/>
    <n v="5.8950599999999998E-5"/>
    <n v="2.9943957270000003E-4"/>
  </r>
  <r>
    <x v="0"/>
    <s v="vol-9e745d2aa945ac660"/>
    <n v="5.8641979999999997E-4"/>
    <n v="5.8641999999999999E-5"/>
    <n v="2.9787203900000003E-4"/>
  </r>
  <r>
    <x v="0"/>
    <s v="vol-049fe4d25f3a98ea0"/>
    <n v="5.8641979999999997E-4"/>
    <n v="5.8641999999999999E-5"/>
    <n v="2.9787203900000003E-4"/>
  </r>
  <r>
    <x v="0"/>
    <s v="vol-d5a7e31df46d537a0"/>
    <n v="5.8641979999999997E-4"/>
    <n v="5.8641999999999999E-5"/>
    <n v="2.9787203900000003E-4"/>
  </r>
  <r>
    <x v="0"/>
    <s v="vol-f2d93b5ee2e6abaa0"/>
    <n v="5.8024689999999996E-4"/>
    <n v="5.80247E-5"/>
    <n v="2.9473646365000004E-4"/>
  </r>
  <r>
    <x v="0"/>
    <s v="vol-fc9e50da8a5da5480"/>
    <n v="5.7407409999999997E-4"/>
    <n v="5.7407400000000002E-5"/>
    <n v="2.916008883E-4"/>
  </r>
  <r>
    <x v="0"/>
    <s v="vol-d4f0a744c00afdcc0"/>
    <n v="5.7407409999999997E-4"/>
    <n v="5.7407400000000002E-5"/>
    <n v="2.916008883E-4"/>
  </r>
  <r>
    <x v="0"/>
    <s v="vol-44ffad2b571be39a0"/>
    <n v="5.7098770000000004E-4"/>
    <n v="5.7098800000000003E-5"/>
    <n v="2.9003335460000006E-4"/>
  </r>
  <r>
    <x v="0"/>
    <s v="vol-88f5950375cec3af0"/>
    <n v="5.6790119999999996E-4"/>
    <n v="5.6790099999999997E-5"/>
    <n v="2.8846531295000002E-4"/>
  </r>
  <r>
    <x v="0"/>
    <s v="vol-20e0fe7a8797574a0"/>
    <n v="5.6172839999999997E-4"/>
    <n v="5.6172799999999999E-5"/>
    <n v="2.8532973760000003E-4"/>
  </r>
  <r>
    <x v="0"/>
    <s v="vol-ee70f72399d8660d0"/>
    <n v="5.6172839999999997E-4"/>
    <n v="5.6172799999999999E-5"/>
    <n v="2.8532973760000003E-4"/>
  </r>
  <r>
    <x v="0"/>
    <s v="vol-568b78cc5713058b0"/>
    <n v="5.6172839999999997E-4"/>
    <n v="5.6172799999999999E-5"/>
    <n v="2.8532973760000003E-4"/>
  </r>
  <r>
    <x v="0"/>
    <s v="vol-1024b0fbd73102db0"/>
    <n v="5.5864200000000004E-4"/>
    <n v="5.58642E-5"/>
    <n v="2.8376220390000003E-4"/>
  </r>
  <r>
    <x v="0"/>
    <s v="vol-b09b3eae14dcda860"/>
    <n v="5.5864200000000004E-4"/>
    <n v="5.58642E-5"/>
    <n v="2.8376220390000003E-4"/>
  </r>
  <r>
    <x v="0"/>
    <s v="vol-066ec01b5b02c1140"/>
    <n v="5.5555559999999999E-4"/>
    <n v="5.5555600000000001E-5"/>
    <n v="2.8219467020000003E-4"/>
  </r>
  <r>
    <x v="0"/>
    <s v="vol-fd4fc24b5198d54f0"/>
    <n v="5.5555559999999999E-4"/>
    <n v="5.5555600000000001E-5"/>
    <n v="2.8219467020000003E-4"/>
  </r>
  <r>
    <x v="0"/>
    <s v="vol-d45da61c929144cd0"/>
    <n v="5.5246910000000002E-4"/>
    <n v="5.5246900000000001E-5"/>
    <n v="2.8062662855000005E-4"/>
  </r>
  <r>
    <x v="0"/>
    <s v="vol-0dc6c72a604098df0"/>
    <n v="5.4938269999999997E-4"/>
    <n v="5.4938300000000002E-5"/>
    <n v="2.7905909485000005E-4"/>
  </r>
  <r>
    <x v="0"/>
    <s v="vol-b8b0cfaee2c414360"/>
    <n v="4.7839509999999998E-4"/>
    <n v="4.7839500000000002E-5"/>
    <n v="2.430007402500000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79F2E-BCBA-4B02-B8B7-DB0396D33324}" name="Tabela dinâmica1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1" rowHeaderCaption="Região">
  <location ref="I5:L26" firstHeaderRow="0" firstDataRow="1" firstDataCol="1"/>
  <pivotFields count="6">
    <pivotField name="Tipo da Instância" axis="axisRow" dataField="1" subtotalTop="0" showAll="0" sortType="descending">
      <items count="14">
        <item x="3"/>
        <item x="1"/>
        <item x="2"/>
        <item x="0"/>
        <item x="12"/>
        <item x="5"/>
        <item x="4"/>
        <item x="9"/>
        <item x="7"/>
        <item x="10"/>
        <item x="11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>
      <items count="159">
        <item x="157"/>
        <item x="156"/>
        <item x="138"/>
        <item x="155"/>
        <item x="137"/>
        <item x="136"/>
        <item x="154"/>
        <item x="135"/>
        <item x="153"/>
        <item x="152"/>
        <item x="134"/>
        <item x="133"/>
        <item x="132"/>
        <item x="131"/>
        <item x="130"/>
        <item x="129"/>
        <item x="128"/>
        <item x="151"/>
        <item x="117"/>
        <item x="127"/>
        <item x="126"/>
        <item x="125"/>
        <item x="124"/>
        <item x="123"/>
        <item x="122"/>
        <item x="121"/>
        <item x="150"/>
        <item x="120"/>
        <item x="149"/>
        <item x="148"/>
        <item x="147"/>
        <item x="146"/>
        <item x="145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19"/>
        <item x="103"/>
        <item x="102"/>
        <item x="101"/>
        <item x="100"/>
        <item x="144"/>
        <item x="143"/>
        <item x="99"/>
        <item x="142"/>
        <item x="141"/>
        <item x="140"/>
        <item x="13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72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5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57"/>
        <item x="24"/>
        <item x="118"/>
        <item x="80"/>
        <item x="79"/>
        <item x="78"/>
        <item x="77"/>
        <item x="76"/>
        <item x="75"/>
        <item x="74"/>
        <item x="73"/>
        <item x="71"/>
        <item x="26"/>
        <item x="10"/>
        <item x="9"/>
        <item x="7"/>
        <item x="8"/>
        <item x="6"/>
        <item x="5"/>
        <item x="4"/>
        <item x="3"/>
        <item x="1"/>
        <item x="2"/>
        <item x="0"/>
        <item t="default"/>
      </items>
    </pivotField>
    <pivotField dataField="1" numFmtId="167" subtotalTop="0" showAll="0">
      <items count="180"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7" subtotalTop="0" showAll="0">
      <items count="180"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ubtotalCaption="Subtotal" subtotalTop="0" showAll="0">
      <items count="3">
        <item x="0"/>
        <item x="1"/>
        <item t="default"/>
      </items>
    </pivotField>
  </pivotFields>
  <rowFields count="2">
    <field x="5"/>
    <field x="0"/>
  </rowFields>
  <rowItems count="21">
    <i>
      <x/>
    </i>
    <i r="1">
      <x v="7"/>
    </i>
    <i r="1">
      <x v="8"/>
    </i>
    <i r="1">
      <x v="12"/>
    </i>
    <i r="1">
      <x v="1"/>
    </i>
    <i r="1">
      <x v="5"/>
    </i>
    <i r="1">
      <x v="9"/>
    </i>
    <i r="1">
      <x v="6"/>
    </i>
    <i r="1">
      <x/>
    </i>
    <i r="1">
      <x v="2"/>
    </i>
    <i r="1">
      <x v="3"/>
    </i>
    <i t="default">
      <x/>
    </i>
    <i>
      <x v="1"/>
    </i>
    <i r="1">
      <x v="2"/>
    </i>
    <i r="1">
      <x v="4"/>
    </i>
    <i r="1">
      <x v="7"/>
    </i>
    <i r="1">
      <x v="5"/>
    </i>
    <i r="1">
      <x v="11"/>
    </i>
    <i r="1">
      <x v="10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0" subtotal="count" baseField="0" baseItem="0"/>
    <dataField name="Valor (Dólar Americano)" fld="3" baseField="0" baseItem="0"/>
    <dataField name="Valor (Real Brasileiro)" fld="4" baseField="0" baseItem="0"/>
  </dataFields>
  <formats count="96">
    <format dxfId="259">
      <pivotArea outline="0" collapsedLevelsAreSubtotals="1" fieldPosition="0"/>
    </format>
    <format dxfId="258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5" type="button" dataOnly="0" labelOnly="1" outline="0" axis="axisRow" fieldPosition="0"/>
    </format>
    <format dxfId="254">
      <pivotArea dataOnly="0" labelOnly="1" fieldPosition="0">
        <references count="1">
          <reference field="5" count="0"/>
        </references>
      </pivotArea>
    </format>
    <format dxfId="253">
      <pivotArea dataOnly="0" labelOnly="1" outline="0" axis="axisValues" fieldPosition="0"/>
    </format>
    <format dxfId="252">
      <pivotArea field="5" type="button" dataOnly="0" labelOnly="1" outline="0" axis="axisRow" fieldPosition="0"/>
    </format>
    <format dxfId="251">
      <pivotArea dataOnly="0" labelOnly="1" outline="0" axis="axisValues" fieldPosition="0"/>
    </format>
    <format dxfId="250">
      <pivotArea collapsedLevelsAreSubtotals="1" fieldPosition="0">
        <references count="1">
          <reference field="5" count="1">
            <x v="0"/>
          </reference>
        </references>
      </pivotArea>
    </format>
    <format dxfId="249">
      <pivotArea dataOnly="0" labelOnly="1" fieldPosition="0">
        <references count="1">
          <reference field="5" count="1">
            <x v="0"/>
          </reference>
        </references>
      </pivotArea>
    </format>
    <format dxfId="248">
      <pivotArea dataOnly="0" labelOnly="1" fieldPosition="0">
        <references count="1">
          <reference field="5" count="1">
            <x v="1"/>
          </reference>
        </references>
      </pivotArea>
    </format>
    <format dxfId="247">
      <pivotArea collapsedLevelsAreSubtotals="1" fieldPosition="0">
        <references count="1">
          <reference field="5" count="1">
            <x v="1"/>
          </reference>
        </references>
      </pivotArea>
    </format>
    <format dxfId="246">
      <pivotArea dataOnly="0" labelOnly="1"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245">
      <pivotArea collapsedLevelsAreSubtotals="1" fieldPosition="0">
        <references count="1">
          <reference field="5" count="1">
            <x v="0"/>
          </reference>
        </references>
      </pivotArea>
    </format>
    <format dxfId="244">
      <pivotArea dataOnly="0" labelOnly="1" fieldPosition="0">
        <references count="1">
          <reference field="5" count="1">
            <x v="0"/>
          </reference>
        </references>
      </pivotArea>
    </format>
    <format dxfId="243">
      <pivotArea collapsedLevelsAreSubtotals="1" fieldPosition="0">
        <references count="1">
          <reference field="5" count="1">
            <x v="0"/>
          </reference>
        </references>
      </pivotArea>
    </format>
    <format dxfId="242">
      <pivotArea dataOnly="0" labelOnly="1" fieldPosition="0">
        <references count="1">
          <reference field="5" count="1">
            <x v="0"/>
          </reference>
        </references>
      </pivotArea>
    </format>
    <format dxfId="241">
      <pivotArea collapsedLevelsAreSubtotals="1" fieldPosition="0">
        <references count="1">
          <reference field="5" count="1">
            <x v="0"/>
          </reference>
        </references>
      </pivotArea>
    </format>
    <format dxfId="240">
      <pivotArea dataOnly="0" labelOnly="1" fieldPosition="0">
        <references count="1">
          <reference field="5" count="1">
            <x v="0"/>
          </reference>
        </references>
      </pivotArea>
    </format>
    <format dxfId="239">
      <pivotArea dataOnly="0" labelOnly="1" fieldPosition="0">
        <references count="1">
          <reference field="5" count="1">
            <x v="1"/>
          </reference>
        </references>
      </pivotArea>
    </format>
    <format dxfId="238">
      <pivotArea field="5" type="button" dataOnly="0" labelOnly="1" outline="0" axis="axisRow" fieldPosition="0"/>
    </format>
    <format dxfId="237">
      <pivotArea field="0" type="button" dataOnly="0" labelOnly="1" outline="0" axis="axisRow" fieldPosition="1"/>
    </format>
    <format dxfId="236">
      <pivotArea dataOnly="0" labelOnly="1" outline="0" axis="axisValues" fieldPosition="0"/>
    </format>
    <format dxfId="235">
      <pivotArea outline="0" fieldPosition="0">
        <references count="2">
          <reference field="0" count="1" selected="0">
            <x v="8"/>
          </reference>
          <reference field="5" count="1" selected="0">
            <x v="0"/>
          </reference>
        </references>
      </pivotArea>
    </format>
    <format dxfId="234">
      <pivotArea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233">
      <pivotArea dataOnly="0" labelOnly="1" outline="0"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232">
      <pivotArea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231">
      <pivotArea dataOnly="0" labelOnly="1" outline="0" offset="IV256" fieldPosition="0">
        <references count="1">
          <reference field="5" count="1">
            <x v="0"/>
          </reference>
        </references>
      </pivotArea>
    </format>
    <format dxfId="230">
      <pivotArea dataOnly="0" labelOnly="1" outline="0" fieldPosition="0">
        <references count="1">
          <reference field="5" count="1">
            <x v="0"/>
          </reference>
        </references>
      </pivotArea>
    </format>
    <format dxfId="229">
      <pivotArea fieldPosition="0">
        <references count="1">
          <reference field="5" count="1">
            <x v="0"/>
          </reference>
        </references>
      </pivotArea>
    </format>
    <format dxfId="228">
      <pivotArea dataOnly="0" labelOnly="1" outline="0" fieldPosition="0">
        <references count="1">
          <reference field="5" count="1">
            <x v="0"/>
          </reference>
        </references>
      </pivotArea>
    </format>
    <format dxfId="227">
      <pivotArea fieldPosition="0">
        <references count="1">
          <reference field="5" count="1">
            <x v="0"/>
          </reference>
        </references>
      </pivotArea>
    </format>
    <format dxfId="226">
      <pivotArea dataOnly="0" labelOnly="1" outline="0" fieldPosition="0">
        <references count="1">
          <reference field="5" count="1">
            <x v="0"/>
          </reference>
        </references>
      </pivotArea>
    </format>
    <format dxfId="225">
      <pivotArea fieldPosition="0">
        <references count="1">
          <reference field="5" count="1">
            <x v="0"/>
          </reference>
        </references>
      </pivotArea>
    </format>
    <format dxfId="224">
      <pivotArea dataOnly="0" labelOnly="1" outline="0" fieldPosition="0">
        <references count="1">
          <reference field="5" count="1">
            <x v="0"/>
          </reference>
        </references>
      </pivotArea>
    </format>
    <format dxfId="223">
      <pivotArea fieldPosition="0">
        <references count="1">
          <reference field="5" count="1">
            <x v="1"/>
          </reference>
        </references>
      </pivotArea>
    </format>
    <format dxfId="222">
      <pivotArea dataOnly="0" labelOnly="1" outline="0" fieldPosition="0">
        <references count="1">
          <reference field="5" count="1">
            <x v="1"/>
          </reference>
        </references>
      </pivotArea>
    </format>
    <format dxfId="221">
      <pivotArea fieldPosition="0">
        <references count="1">
          <reference field="5" count="1">
            <x v="0"/>
          </reference>
        </references>
      </pivotArea>
    </format>
    <format dxfId="220">
      <pivotArea field="0" type="button" dataOnly="0" labelOnly="1" outline="0" axis="axisRow" fieldPosition="1"/>
    </format>
    <format dxfId="219">
      <pivotArea collapsedLevelsAreSubtotals="1" fieldPosition="0">
        <references count="2"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18">
      <pivotArea dataOnly="0" labelOnly="1" fieldPosition="0">
        <references count="2"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17">
      <pivotArea collapsedLevelsAreSubtotals="1" fieldPosition="0">
        <references count="2"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16">
      <pivotArea dataOnly="0" labelOnly="1" fieldPosition="0">
        <references count="2"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15">
      <pivotArea dataOnly="0" labelOnly="1" fieldPosition="0">
        <references count="2"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14">
      <pivotArea dataOnly="0" labelOnly="1" fieldPosition="0">
        <references count="2"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13">
      <pivotArea dataOnly="0" labelOnly="1" outline="0" axis="axisValues" fieldPosition="0"/>
    </format>
    <format dxfId="212">
      <pivotArea collapsedLevelsAreSubtotals="1" fieldPosition="0">
        <references count="3">
          <reference field="4294967294" count="1" selected="0">
            <x v="1"/>
          </reference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2"/>
          </reference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1"/>
          </reference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2"/>
          </reference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1"/>
          </reference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1"/>
          </reference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06">
      <pivotArea collapsedLevelsAreSubtotals="1" fieldPosition="0">
        <references count="3">
          <reference field="4294967294" count="1" selected="0">
            <x v="2"/>
          </reference>
          <reference field="0" count="10">
            <x v="0"/>
            <x v="1"/>
            <x v="2"/>
            <x v="3"/>
            <x v="5"/>
            <x v="6"/>
            <x v="7"/>
            <x v="8"/>
            <x v="9"/>
            <x v="12"/>
          </reference>
          <reference field="5" count="1" selected="0">
            <x v="0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2"/>
          </reference>
          <reference field="0" count="6">
            <x v="2"/>
            <x v="4"/>
            <x v="5"/>
            <x v="7"/>
            <x v="10"/>
            <x v="11"/>
          </reference>
          <reference field="5" count="1" selected="0">
            <x v="1"/>
          </reference>
        </references>
      </pivotArea>
    </format>
    <format dxfId="204">
      <pivotArea field="5" type="button" dataOnly="0" labelOnly="1" outline="0" axis="axisRow" fieldPosition="0"/>
    </format>
    <format dxfId="2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2">
      <pivotArea field="5" type="button" dataOnly="0" labelOnly="1" outline="0" axis="axisRow" fieldPosition="0"/>
    </format>
    <format dxfId="2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0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9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98">
      <pivotArea grandRow="1" outline="0" collapsedLevelsAreSubtotals="1" fieldPosition="0"/>
    </format>
    <format dxfId="197">
      <pivotArea dataOnly="0" labelOnly="1" grandRow="1" outline="0" fieldPosition="0"/>
    </format>
    <format dxfId="196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5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94">
      <pivotArea collapsedLevelsAreSubtotals="1" fieldPosition="0">
        <references count="1">
          <reference field="5" count="1">
            <x v="0"/>
          </reference>
        </references>
      </pivotArea>
    </format>
    <format dxfId="193">
      <pivotArea dataOnly="0" labelOnly="1" fieldPosition="0">
        <references count="1">
          <reference field="5" count="1">
            <x v="0"/>
          </reference>
        </references>
      </pivotArea>
    </format>
    <format dxfId="192">
      <pivotArea collapsedLevelsAreSubtotals="1" fieldPosition="0">
        <references count="1">
          <reference field="5" count="1">
            <x v="1"/>
          </reference>
        </references>
      </pivotArea>
    </format>
    <format dxfId="191">
      <pivotArea dataOnly="0" labelOnly="1" fieldPosition="0">
        <references count="1">
          <reference field="5" count="1">
            <x v="1"/>
          </reference>
        </references>
      </pivotArea>
    </format>
    <format dxfId="190">
      <pivotArea collapsedLevelsAreSubtotals="1" fieldPosition="0">
        <references count="1">
          <reference field="5" count="1">
            <x v="1"/>
          </reference>
        </references>
      </pivotArea>
    </format>
    <format dxfId="189">
      <pivotArea dataOnly="0" labelOnly="1" fieldPosition="0">
        <references count="1">
          <reference field="5" count="1">
            <x v="1"/>
          </reference>
        </references>
      </pivotArea>
    </format>
    <format dxfId="188">
      <pivotArea collapsedLevelsAreSubtotals="1" fieldPosition="0">
        <references count="1">
          <reference field="5" count="1" defaultSubtotal="1">
            <x v="0"/>
          </reference>
        </references>
      </pivotArea>
    </format>
    <format dxfId="187">
      <pivotArea dataOnly="0" labelOnly="1" fieldPosition="0">
        <references count="1">
          <reference field="5" count="1" defaultSubtotal="1">
            <x v="0"/>
          </reference>
        </references>
      </pivotArea>
    </format>
    <format dxfId="186">
      <pivotArea collapsedLevelsAreSubtotals="1" fieldPosition="0">
        <references count="1">
          <reference field="5" count="1" defaultSubtotal="1">
            <x v="0"/>
          </reference>
        </references>
      </pivotArea>
    </format>
    <format dxfId="185">
      <pivotArea dataOnly="0" labelOnly="1" fieldPosition="0">
        <references count="1">
          <reference field="5" count="1" defaultSubtotal="1">
            <x v="0"/>
          </reference>
        </references>
      </pivotArea>
    </format>
    <format dxfId="184">
      <pivotArea collapsedLevelsAreSubtotals="1" fieldPosition="0">
        <references count="1">
          <reference field="5" count="1" defaultSubtotal="1">
            <x v="0"/>
          </reference>
        </references>
      </pivotArea>
    </format>
    <format dxfId="183">
      <pivotArea dataOnly="0" labelOnly="1" fieldPosition="0">
        <references count="1">
          <reference field="5" count="1" defaultSubtotal="1">
            <x v="0"/>
          </reference>
        </references>
      </pivotArea>
    </format>
    <format dxfId="182">
      <pivotArea collapsedLevelsAreSubtotals="1" fieldPosition="0">
        <references count="1">
          <reference field="5" count="1" defaultSubtotal="1">
            <x v="1"/>
          </reference>
        </references>
      </pivotArea>
    </format>
    <format dxfId="181">
      <pivotArea dataOnly="0" labelOnly="1" fieldPosition="0">
        <references count="1">
          <reference field="5" count="1" defaultSubtotal="1">
            <x v="1"/>
          </reference>
        </references>
      </pivotArea>
    </format>
    <format dxfId="180">
      <pivotArea collapsedLevelsAreSubtotals="1" fieldPosition="0">
        <references count="1">
          <reference field="5" count="1" defaultSubtotal="1">
            <x v="1"/>
          </reference>
        </references>
      </pivotArea>
    </format>
    <format dxfId="179">
      <pivotArea dataOnly="0" labelOnly="1" fieldPosition="0">
        <references count="1">
          <reference field="5" count="1" defaultSubtotal="1">
            <x v="1"/>
          </reference>
        </references>
      </pivotArea>
    </format>
    <format dxfId="178">
      <pivotArea grandRow="1" outline="0" collapsedLevelsAreSubtotals="1" fieldPosition="0"/>
    </format>
    <format dxfId="177">
      <pivotArea dataOnly="0" labelOnly="1" grandRow="1" outline="0" fieldPosition="0"/>
    </format>
    <format dxfId="176">
      <pivotArea grandRow="1" outline="0" collapsedLevelsAreSubtotals="1" fieldPosition="0"/>
    </format>
    <format dxfId="175">
      <pivotArea dataOnly="0" labelOnly="1" grandRow="1" outline="0" fieldPosition="0"/>
    </format>
    <format dxfId="174">
      <pivotArea collapsedLevelsAreSubtotals="1" fieldPosition="0">
        <references count="1">
          <reference field="5" count="1" defaultSubtotal="1">
            <x v="1"/>
          </reference>
        </references>
      </pivotArea>
    </format>
    <format dxfId="173">
      <pivotArea dataOnly="0" labelOnly="1" fieldPosition="0">
        <references count="1">
          <reference field="5" count="1" defaultSubtotal="1">
            <x v="1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5" count="1" defaultSubtotal="1">
            <x v="0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2"/>
          </reference>
          <reference field="5" count="1" defaultSubtotal="1">
            <x v="0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5" count="1" defaultSubtotal="1">
            <x v="0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2"/>
          </reference>
          <reference field="5" count="1" defaultSubtotal="1">
            <x v="0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5" count="1" defaultSubtotal="1">
            <x v="1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2"/>
          </reference>
          <reference field="5" count="1" defaultSubtotal="1">
            <x v="1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1"/>
          </reference>
          <reference field="5" count="1" defaultSubtotal="1">
            <x v="1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2"/>
          </reference>
          <reference field="5" count="1" defaultSubtotal="1">
            <x v="1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5" count="1">
            <x v="0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4DBFD-215A-4582-97D0-9F97147AD710}" name="Tabela dinâmica9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 do Volume">
  <location ref="H4:L8" firstHeaderRow="0" firstDataRow="1" firstDataCol="1"/>
  <pivotFields count="5">
    <pivotField axis="axisRow" dataField="1" showAll="0">
      <items count="4">
        <item x="0"/>
        <item x="2"/>
        <item x="1"/>
        <item t="default"/>
      </items>
    </pivotField>
    <pivotField showAll="0"/>
    <pivotField dataField="1" numFmtId="164" showAll="0"/>
    <pivotField dataField="1" showAll="0"/>
    <pivotField dataField="1" numFmtId="167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uantidade Armazenada" fld="2" baseField="0" baseItem="0"/>
    <dataField name="Quantidade de Volumes" fld="0" subtotal="count" baseField="0" baseItem="0"/>
    <dataField name="Total Dólar Americano" fld="3" baseField="0" baseItem="0"/>
    <dataField name="Total Real Brasileiro" fld="4" baseField="0" baseItem="0"/>
  </dataFields>
  <formats count="23">
    <format dxfId="158">
      <pivotArea field="0" type="button" dataOnly="0" labelOnly="1" outline="0" axis="axisRow" fieldPosition="0"/>
    </format>
    <format dxfId="157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56">
      <pivotArea field="0" type="button" dataOnly="0" labelOnly="1" outline="0" axis="axisRow" fieldPosition="0"/>
    </format>
    <format dxfId="155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5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52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4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39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38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7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36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45B75B1-C7FF-4FD5-9D5A-6525E6C9B758}" autoFormatId="16" applyNumberFormats="0" applyBorderFormats="0" applyFontFormats="0" applyPatternFormats="0" applyAlignmentFormats="0" applyWidthHeightFormats="0">
  <queryTableRefresh nextId="14" unboundColumnsRight="1">
    <queryTableFields count="3">
      <queryTableField id="10" name="Atributo" tableColumnId="10"/>
      <queryTableField id="11" name="Valor" tableColumnId="11"/>
      <queryTableField id="13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C62CBA2-3BCE-478F-9CF0-5152A5EC2587}" autoFormatId="16" applyNumberFormats="0" applyBorderFormats="0" applyFontFormats="0" applyPatternFormats="0" applyAlignmentFormats="0" applyWidthHeightFormats="0">
  <queryTableRefresh nextId="10">
    <queryTableFields count="6">
      <queryTableField id="1" name="Tipo da Instância | Sistema Operacional" tableColumnId="1"/>
      <queryTableField id="2" name="Id da Instância" tableColumnId="2"/>
      <queryTableField id="6" name="Quantidade Usada (horas)" tableColumnId="6"/>
      <queryTableField id="9" dataBound="0" tableColumnId="9"/>
      <queryTableField id="7" name="Valor Total" tableColumnId="7"/>
      <queryTableField id="8" name="Região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58EBD37F-37C2-4A95-A558-22096DDC3362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7" name="Tipo do Volume" tableColumnId="7"/>
      <queryTableField id="9" name="Atributo" tableColumnId="9"/>
      <queryTableField id="10" name="Quantidade Usada" tableColumnId="10"/>
      <queryTableField id="11" name="Valor Total" tableColumnId="11"/>
      <queryTableField id="1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F8B87-D4FF-415C-A489-4A79B1325EA8}" name="PRODUTO" displayName="PRODUTO" ref="B3:D46" tableType="queryTable" totalsRowShown="0" headerRowDxfId="262" dataDxfId="261">
  <sortState xmlns:xlrd2="http://schemas.microsoft.com/office/spreadsheetml/2017/richdata2" ref="B4:D46">
    <sortCondition descending="1" ref="D4:D46"/>
  </sortState>
  <tableColumns count="3">
    <tableColumn id="10" xr3:uid="{10255946-823F-4154-8496-50203942D836}" uniqueName="10" name="Produto" queryTableFieldId="10" dataDxfId="260"/>
    <tableColumn id="11" xr3:uid="{22D716C4-3D25-4333-A672-0AA5C631F36B}" uniqueName="11" name="Dólar Americano" queryTableFieldId="11" dataDxfId="127"/>
    <tableColumn id="1" xr3:uid="{100A157D-92A2-457A-B504-F8CB067929BA}" uniqueName="1" name="Real Brasileiro" queryTableFieldId="13" dataDxfId="126">
      <calculatedColumnFormula>PRODUTO[[#This Row],[Dólar Americano]]*5.0795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55C35C-38E4-4EBE-B885-51814BC1CFA9}" name="INSTÂNCIA" displayName="INSTÂNCIA" ref="B3:G262" tableType="queryTable" totalsRowShown="0" headerRowDxfId="163" dataDxfId="162">
  <autoFilter ref="B3:G262" xr:uid="{0A55C35C-38E4-4EBE-B885-51814BC1CFA9}"/>
  <sortState xmlns:xlrd2="http://schemas.microsoft.com/office/spreadsheetml/2017/richdata2" ref="B4:G262">
    <sortCondition descending="1" ref="E3:E262"/>
  </sortState>
  <tableColumns count="6">
    <tableColumn id="1" xr3:uid="{A59DDF1A-929A-47A7-AB70-D7D8C7904B96}" uniqueName="1" name="Tipo da Instância _x000a_Sistema Operacional" queryTableFieldId="1" dataDxfId="161"/>
    <tableColumn id="2" xr3:uid="{8BBEF282-626B-4771-B7BF-6698B568BD69}" uniqueName="2" name="Id da Instância" queryTableFieldId="2" dataDxfId="160"/>
    <tableColumn id="6" xr3:uid="{0D6A65ED-9CDC-42CF-B05C-7791DA85693F}" uniqueName="6" name="Quantidade Usada_x000a_(horas)" queryTableFieldId="6" dataDxfId="159"/>
    <tableColumn id="9" xr3:uid="{0F6945C8-6CE3-4CE2-BDE3-0B55DC519523}" uniqueName="9" name="Dólar americano" queryTableFieldId="9" dataDxfId="125"/>
    <tableColumn id="7" xr3:uid="{DFB80288-06EE-4FF7-8C8A-97462F95255D}" uniqueName="7" name="Real _x000a_Brasileiro" queryTableFieldId="7" dataDxfId="123"/>
    <tableColumn id="8" xr3:uid="{D812B47B-D38F-43C4-91C7-90E8CF447FE4}" uniqueName="8" name="Região" queryTableFieldId="8" dataDxfId="12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1D264-63F9-418A-A145-8E6E323E3EC1}" name="VOLUME" displayName="VOLUME" ref="B3:F410" tableType="queryTable" totalsRowShown="0" headerRowDxfId="135" dataDxfId="134">
  <autoFilter ref="B3:F410" xr:uid="{91E1D264-63F9-418A-A145-8E6E323E3EC1}"/>
  <sortState xmlns:xlrd2="http://schemas.microsoft.com/office/spreadsheetml/2017/richdata2" ref="B4:E410">
    <sortCondition descending="1" ref="D3:D410"/>
  </sortState>
  <tableColumns count="5">
    <tableColumn id="7" xr3:uid="{7A33E7C9-337E-4EF3-A39E-2E54771E722B}" uniqueName="7" name="Tipo do Volume" queryTableFieldId="7" dataDxfId="133"/>
    <tableColumn id="9" xr3:uid="{4BEB368C-915A-4B5A-98AA-2595A949F6F5}" uniqueName="9" name="Id do Volume" queryTableFieldId="9" dataDxfId="3"/>
    <tableColumn id="10" xr3:uid="{8BF4D843-F0F4-4BF8-B3D0-171869577BB0}" uniqueName="10" name="Quantidade Usada" queryTableFieldId="10" dataDxfId="2"/>
    <tableColumn id="11" xr3:uid="{B21C6DF9-E6A4-45D4-B00E-78AF3A1E03DD}" uniqueName="11" name="Dólar Americano" queryTableFieldId="11" dataDxfId="1"/>
    <tableColumn id="1" xr3:uid="{E0211D5A-C1BA-483C-97E1-91581ED1D592}" uniqueName="1" name="Real Brasileiro" queryTableFieldId="12" dataDxfId="0">
      <calculatedColumnFormula>VOLUME[[#This Row],[Dólar Americano]]*5.0795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60763-FBEB-4C08-A709-BBC53479C9BB}" name="Tabela2" displayName="Tabela2" ref="B3:D97" totalsRowShown="0" headerRowDxfId="132" dataDxfId="131">
  <autoFilter ref="B3:D97" xr:uid="{9CB60763-FBEB-4C08-A709-BBC53479C9BB}"/>
  <sortState xmlns:xlrd2="http://schemas.microsoft.com/office/spreadsheetml/2017/richdata2" ref="B4:D97">
    <sortCondition descending="1" ref="C3:C97"/>
  </sortState>
  <tableColumns count="3">
    <tableColumn id="1" xr3:uid="{A8FC9E08-0628-471E-BF6C-FF955076140E}" name="Operação" dataDxfId="130"/>
    <tableColumn id="2" xr3:uid="{6E62A719-F136-41BC-B78F-CC7923D867FF}" name="Dólar Americano" dataDxfId="129"/>
    <tableColumn id="3" xr3:uid="{CFE1E6C3-83CE-48C8-8B05-7A2743DBE20B}" name="Real Brasileiro" dataDxfId="128">
      <calculatedColumnFormula>Tabela2[[#This Row],[Dólar Americano]]*5.0795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FF7C-0096-46EE-9F7F-62F226017FA6}">
  <dimension ref="B1:E9"/>
  <sheetViews>
    <sheetView showGridLines="0" workbookViewId="0">
      <selection activeCell="C48" sqref="C48"/>
    </sheetView>
  </sheetViews>
  <sheetFormatPr defaultRowHeight="15" x14ac:dyDescent="0.25"/>
  <cols>
    <col min="1" max="1" width="13.28515625" customWidth="1"/>
    <col min="2" max="2" width="49.7109375" customWidth="1"/>
    <col min="3" max="3" width="42.140625" customWidth="1"/>
    <col min="4" max="4" width="36.5703125" customWidth="1"/>
    <col min="5" max="5" width="27.5703125" customWidth="1"/>
  </cols>
  <sheetData>
    <row r="1" spans="2:5" ht="169.5" customHeight="1" x14ac:dyDescent="0.25"/>
    <row r="2" spans="2:5" ht="21.75" thickBot="1" x14ac:dyDescent="0.4">
      <c r="B2" s="20" t="s">
        <v>781</v>
      </c>
      <c r="C2" s="16">
        <v>322963330866</v>
      </c>
    </row>
    <row r="3" spans="2:5" ht="22.5" thickTop="1" thickBot="1" x14ac:dyDescent="0.4">
      <c r="B3" s="21" t="s">
        <v>782</v>
      </c>
      <c r="C3" s="17">
        <v>668033369223</v>
      </c>
    </row>
    <row r="4" spans="2:5" ht="22.5" thickTop="1" thickBot="1" x14ac:dyDescent="0.4">
      <c r="B4" s="21" t="s">
        <v>784</v>
      </c>
      <c r="C4" s="18">
        <v>44348</v>
      </c>
    </row>
    <row r="5" spans="2:5" ht="21.75" thickTop="1" x14ac:dyDescent="0.35">
      <c r="B5" s="22" t="s">
        <v>785</v>
      </c>
      <c r="C5" s="19">
        <v>44378</v>
      </c>
    </row>
    <row r="8" spans="2:5" ht="21" x14ac:dyDescent="0.35">
      <c r="B8" s="84" t="s">
        <v>783</v>
      </c>
      <c r="C8" s="23" t="s">
        <v>829</v>
      </c>
      <c r="D8" s="23" t="s">
        <v>830</v>
      </c>
      <c r="E8" s="12" t="s">
        <v>831</v>
      </c>
    </row>
    <row r="9" spans="2:5" ht="23.25" x14ac:dyDescent="0.35">
      <c r="B9" s="84"/>
      <c r="C9" s="13">
        <f>SUM(PRODUTOS!C4:C46)</f>
        <v>4453.4163769077595</v>
      </c>
      <c r="D9" s="14">
        <f>C9*5.0795</f>
        <v>22621.128486502967</v>
      </c>
    </row>
  </sheetData>
  <mergeCells count="1">
    <mergeCell ref="B8:B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68D9-41A1-4975-BDBA-D023036528A4}">
  <dimension ref="B1:E47"/>
  <sheetViews>
    <sheetView showGridLines="0" zoomScaleNormal="100" workbookViewId="0">
      <selection activeCell="E134" sqref="E134"/>
    </sheetView>
  </sheetViews>
  <sheetFormatPr defaultRowHeight="15" x14ac:dyDescent="0.25"/>
  <cols>
    <col min="1" max="1" width="9.42578125" customWidth="1"/>
    <col min="2" max="2" width="27" bestFit="1" customWidth="1"/>
    <col min="3" max="3" width="20.85546875" style="9" customWidth="1"/>
    <col min="4" max="4" width="19.5703125" customWidth="1"/>
    <col min="5" max="5" width="28" style="6" customWidth="1"/>
    <col min="6" max="6" width="12" bestFit="1" customWidth="1"/>
    <col min="7" max="7" width="23.140625" bestFit="1" customWidth="1"/>
    <col min="8" max="8" width="27" bestFit="1" customWidth="1"/>
    <col min="9" max="9" width="12" bestFit="1" customWidth="1"/>
    <col min="10" max="10" width="23.5703125" bestFit="1" customWidth="1"/>
    <col min="11" max="11" width="21.28515625" bestFit="1" customWidth="1"/>
    <col min="12" max="12" width="8.5703125" bestFit="1" customWidth="1"/>
  </cols>
  <sheetData>
    <row r="1" spans="2:5" ht="166.5" customHeight="1" x14ac:dyDescent="0.25"/>
    <row r="2" spans="2:5" ht="18.75" x14ac:dyDescent="0.3">
      <c r="B2" s="12" t="s">
        <v>837</v>
      </c>
      <c r="C2" s="85" t="s">
        <v>0</v>
      </c>
      <c r="D2" s="85"/>
    </row>
    <row r="3" spans="2:5" ht="20.100000000000001" customHeight="1" x14ac:dyDescent="0.25">
      <c r="B3" s="24" t="s">
        <v>780</v>
      </c>
      <c r="C3" s="25" t="s">
        <v>829</v>
      </c>
      <c r="D3" s="26" t="s">
        <v>830</v>
      </c>
      <c r="E3"/>
    </row>
    <row r="4" spans="2:5" ht="20.100000000000001" customHeight="1" x14ac:dyDescent="0.25">
      <c r="B4" s="27" t="s">
        <v>787</v>
      </c>
      <c r="C4" s="15">
        <v>1913.3342923813561</v>
      </c>
      <c r="D4" s="91">
        <f>PRODUTO[[#This Row],[Dólar Americano]]*5.0795</f>
        <v>9718.7815381510991</v>
      </c>
      <c r="E4"/>
    </row>
    <row r="5" spans="2:5" ht="20.100000000000001" customHeight="1" x14ac:dyDescent="0.25">
      <c r="B5" s="27" t="s">
        <v>800</v>
      </c>
      <c r="C5" s="15">
        <v>640.88</v>
      </c>
      <c r="D5" s="91">
        <f>PRODUTO[[#This Row],[Dólar Americano]]*5.0795</f>
        <v>3255.34996</v>
      </c>
      <c r="E5"/>
    </row>
    <row r="6" spans="2:5" ht="20.100000000000001" customHeight="1" x14ac:dyDescent="0.25">
      <c r="B6" s="27" t="s">
        <v>795</v>
      </c>
      <c r="C6" s="15">
        <v>344.34725222382241</v>
      </c>
      <c r="D6" s="91">
        <f>PRODUTO[[#This Row],[Dólar Americano]]*5.0795</f>
        <v>1749.1118676709061</v>
      </c>
      <c r="E6"/>
    </row>
    <row r="7" spans="2:5" ht="20.100000000000001" customHeight="1" x14ac:dyDescent="0.25">
      <c r="B7" s="27" t="s">
        <v>796</v>
      </c>
      <c r="C7" s="15">
        <v>261.49800000000226</v>
      </c>
      <c r="D7" s="91">
        <f>PRODUTO[[#This Row],[Dólar Americano]]*5.0795</f>
        <v>1328.2790910000117</v>
      </c>
      <c r="E7"/>
    </row>
    <row r="8" spans="2:5" ht="20.100000000000001" customHeight="1" x14ac:dyDescent="0.25">
      <c r="B8" s="27" t="s">
        <v>788</v>
      </c>
      <c r="C8" s="15">
        <v>240.39279765320407</v>
      </c>
      <c r="D8" s="91">
        <f>PRODUTO[[#This Row],[Dólar Americano]]*5.0795</f>
        <v>1221.0752156794501</v>
      </c>
      <c r="E8"/>
    </row>
    <row r="9" spans="2:5" ht="20.100000000000001" customHeight="1" x14ac:dyDescent="0.25">
      <c r="B9" s="27" t="s">
        <v>798</v>
      </c>
      <c r="C9" s="15">
        <v>209.04924906179815</v>
      </c>
      <c r="D9" s="91">
        <f>PRODUTO[[#This Row],[Dólar Americano]]*5.0795</f>
        <v>1061.8656606094037</v>
      </c>
      <c r="E9"/>
    </row>
    <row r="10" spans="2:5" ht="20.100000000000001" customHeight="1" x14ac:dyDescent="0.25">
      <c r="B10" s="27" t="s">
        <v>804</v>
      </c>
      <c r="C10" s="15">
        <v>147.6219953059865</v>
      </c>
      <c r="D10" s="91">
        <f>PRODUTO[[#This Row],[Dólar Americano]]*5.0795</f>
        <v>749.84592515675854</v>
      </c>
      <c r="E10"/>
    </row>
    <row r="11" spans="2:5" ht="20.100000000000001" customHeight="1" x14ac:dyDescent="0.25">
      <c r="B11" s="27" t="s">
        <v>812</v>
      </c>
      <c r="C11" s="15">
        <v>120.89999999999927</v>
      </c>
      <c r="D11" s="91">
        <f>PRODUTO[[#This Row],[Dólar Americano]]*5.0795</f>
        <v>614.11154999999633</v>
      </c>
      <c r="E11"/>
    </row>
    <row r="12" spans="2:5" ht="20.100000000000001" customHeight="1" x14ac:dyDescent="0.25">
      <c r="B12" s="27" t="s">
        <v>791</v>
      </c>
      <c r="C12" s="15">
        <v>120.48584326950329</v>
      </c>
      <c r="D12" s="91">
        <f>PRODUTO[[#This Row],[Dólar Americano]]*5.0795</f>
        <v>612.00784088744206</v>
      </c>
      <c r="E12"/>
    </row>
    <row r="13" spans="2:5" ht="20.100000000000001" customHeight="1" x14ac:dyDescent="0.25">
      <c r="B13" s="27" t="s">
        <v>801</v>
      </c>
      <c r="C13" s="15">
        <v>85.804999999999836</v>
      </c>
      <c r="D13" s="91">
        <f>PRODUTO[[#This Row],[Dólar Americano]]*5.0795</f>
        <v>435.8464974999992</v>
      </c>
      <c r="E13"/>
    </row>
    <row r="14" spans="2:5" ht="20.100000000000001" customHeight="1" x14ac:dyDescent="0.25">
      <c r="B14" s="27" t="s">
        <v>808</v>
      </c>
      <c r="C14" s="15">
        <v>69.677049704402222</v>
      </c>
      <c r="D14" s="91">
        <f>PRODUTO[[#This Row],[Dólar Americano]]*5.0795</f>
        <v>353.92457397351109</v>
      </c>
      <c r="E14"/>
    </row>
    <row r="15" spans="2:5" ht="20.100000000000001" customHeight="1" x14ac:dyDescent="0.25">
      <c r="B15" s="27" t="s">
        <v>816</v>
      </c>
      <c r="C15" s="15">
        <v>44.736094913001111</v>
      </c>
      <c r="D15" s="91">
        <f>PRODUTO[[#This Row],[Dólar Americano]]*5.0795</f>
        <v>227.23699411058917</v>
      </c>
      <c r="E15"/>
    </row>
    <row r="16" spans="2:5" ht="20.100000000000001" customHeight="1" x14ac:dyDescent="0.25">
      <c r="B16" s="27" t="s">
        <v>794</v>
      </c>
      <c r="C16" s="15">
        <v>43.246515389499997</v>
      </c>
      <c r="D16" s="91">
        <f>PRODUTO[[#This Row],[Dólar Americano]]*5.0795</f>
        <v>219.67067492096524</v>
      </c>
      <c r="E16"/>
    </row>
    <row r="17" spans="2:5" ht="20.100000000000001" customHeight="1" x14ac:dyDescent="0.25">
      <c r="B17" s="27" t="s">
        <v>818</v>
      </c>
      <c r="C17" s="15">
        <v>42.410315234999537</v>
      </c>
      <c r="D17" s="91">
        <f>PRODUTO[[#This Row],[Dólar Americano]]*5.0795</f>
        <v>215.42319623618016</v>
      </c>
      <c r="E17"/>
    </row>
    <row r="18" spans="2:5" ht="20.100000000000001" customHeight="1" x14ac:dyDescent="0.25">
      <c r="B18" s="27" t="s">
        <v>786</v>
      </c>
      <c r="C18" s="15">
        <v>34.111250000000297</v>
      </c>
      <c r="D18" s="91">
        <f>PRODUTO[[#This Row],[Dólar Americano]]*5.0795</f>
        <v>173.26809437500151</v>
      </c>
      <c r="E18"/>
    </row>
    <row r="19" spans="2:5" ht="20.100000000000001" customHeight="1" x14ac:dyDescent="0.25">
      <c r="B19" s="27" t="s">
        <v>810</v>
      </c>
      <c r="C19" s="15">
        <v>25.123571595999973</v>
      </c>
      <c r="D19" s="91">
        <f>PRODUTO[[#This Row],[Dólar Americano]]*5.0795</f>
        <v>127.61518192188187</v>
      </c>
      <c r="E19"/>
    </row>
    <row r="20" spans="2:5" ht="20.100000000000001" customHeight="1" x14ac:dyDescent="0.25">
      <c r="B20" s="27" t="s">
        <v>827</v>
      </c>
      <c r="C20" s="15">
        <v>21.851388840898423</v>
      </c>
      <c r="D20" s="91">
        <f>PRODUTO[[#This Row],[Dólar Americano]]*5.0795</f>
        <v>110.99412961734355</v>
      </c>
      <c r="E20"/>
    </row>
    <row r="21" spans="2:5" ht="20.100000000000001" customHeight="1" x14ac:dyDescent="0.25">
      <c r="B21" s="27" t="s">
        <v>789</v>
      </c>
      <c r="C21" s="15">
        <v>13.397682787100656</v>
      </c>
      <c r="D21" s="91">
        <f>PRODUTO[[#This Row],[Dólar Americano]]*5.0795</f>
        <v>68.053529717077794</v>
      </c>
      <c r="E21"/>
    </row>
    <row r="22" spans="2:5" ht="20.100000000000001" customHeight="1" x14ac:dyDescent="0.25">
      <c r="B22" s="27" t="s">
        <v>819</v>
      </c>
      <c r="C22" s="15">
        <v>12.481999999999989</v>
      </c>
      <c r="D22" s="91">
        <f>PRODUTO[[#This Row],[Dólar Americano]]*5.0795</f>
        <v>63.402318999999949</v>
      </c>
      <c r="E22"/>
    </row>
    <row r="23" spans="2:5" ht="20.100000000000001" customHeight="1" x14ac:dyDescent="0.25">
      <c r="B23" s="27" t="s">
        <v>793</v>
      </c>
      <c r="C23" s="15">
        <v>10.98</v>
      </c>
      <c r="D23" s="91">
        <f>PRODUTO[[#This Row],[Dólar Americano]]*5.0795</f>
        <v>55.772910000000003</v>
      </c>
      <c r="E23"/>
    </row>
    <row r="24" spans="2:5" ht="20.100000000000001" customHeight="1" x14ac:dyDescent="0.25">
      <c r="B24" s="27" t="s">
        <v>790</v>
      </c>
      <c r="C24" s="15">
        <v>9.3826386099855785</v>
      </c>
      <c r="D24" s="91">
        <f>PRODUTO[[#This Row],[Dólar Americano]]*5.0795</f>
        <v>47.65911281942175</v>
      </c>
      <c r="E24"/>
    </row>
    <row r="25" spans="2:5" ht="20.100000000000001" customHeight="1" x14ac:dyDescent="0.25">
      <c r="B25" s="27" t="s">
        <v>799</v>
      </c>
      <c r="C25" s="15">
        <v>8.3671619969996893</v>
      </c>
      <c r="D25" s="91">
        <f>PRODUTO[[#This Row],[Dólar Americano]]*5.0795</f>
        <v>42.500999363759924</v>
      </c>
      <c r="E25"/>
    </row>
    <row r="26" spans="2:5" ht="20.100000000000001" customHeight="1" x14ac:dyDescent="0.25">
      <c r="B26" s="27" t="s">
        <v>822</v>
      </c>
      <c r="C26" s="15">
        <v>7.5045759999999992</v>
      </c>
      <c r="D26" s="91">
        <f>PRODUTO[[#This Row],[Dólar Americano]]*5.0795</f>
        <v>38.119493792</v>
      </c>
      <c r="E26"/>
    </row>
    <row r="27" spans="2:5" ht="20.100000000000001" customHeight="1" x14ac:dyDescent="0.25">
      <c r="B27" s="27" t="s">
        <v>809</v>
      </c>
      <c r="C27" s="15">
        <v>6.9377723033989396</v>
      </c>
      <c r="D27" s="91">
        <f>PRODUTO[[#This Row],[Dólar Americano]]*5.0795</f>
        <v>35.240414415114913</v>
      </c>
      <c r="E27"/>
    </row>
    <row r="28" spans="2:5" ht="20.100000000000001" customHeight="1" x14ac:dyDescent="0.25">
      <c r="B28" s="27" t="s">
        <v>811</v>
      </c>
      <c r="C28" s="15">
        <v>5.8882449999999862</v>
      </c>
      <c r="D28" s="91">
        <f>PRODUTO[[#This Row],[Dólar Americano]]*5.0795</f>
        <v>29.909340477499931</v>
      </c>
      <c r="E28"/>
    </row>
    <row r="29" spans="2:5" ht="20.100000000000001" customHeight="1" x14ac:dyDescent="0.25">
      <c r="B29" s="27" t="s">
        <v>807</v>
      </c>
      <c r="C29" s="15">
        <v>5.3319999193996628</v>
      </c>
      <c r="D29" s="91">
        <f>PRODUTO[[#This Row],[Dólar Americano]]*5.0795</f>
        <v>27.083893590590588</v>
      </c>
      <c r="E29"/>
    </row>
    <row r="30" spans="2:5" ht="20.100000000000001" customHeight="1" x14ac:dyDescent="0.25">
      <c r="B30" s="27" t="s">
        <v>814</v>
      </c>
      <c r="C30" s="15">
        <v>2.6359010000000023</v>
      </c>
      <c r="D30" s="91">
        <f>PRODUTO[[#This Row],[Dólar Americano]]*5.0795</f>
        <v>13.389059129500012</v>
      </c>
      <c r="E30"/>
    </row>
    <row r="31" spans="2:5" ht="20.100000000000001" customHeight="1" x14ac:dyDescent="0.25">
      <c r="B31" s="27" t="s">
        <v>813</v>
      </c>
      <c r="C31" s="15">
        <v>2.2268506926000042</v>
      </c>
      <c r="D31" s="91">
        <f>PRODUTO[[#This Row],[Dólar Americano]]*5.0795</f>
        <v>11.311288093061723</v>
      </c>
      <c r="E31"/>
    </row>
    <row r="32" spans="2:5" ht="20.100000000000001" customHeight="1" x14ac:dyDescent="0.25">
      <c r="B32" s="27" t="s">
        <v>828</v>
      </c>
      <c r="C32" s="15">
        <v>1.3000000000000005</v>
      </c>
      <c r="D32" s="91">
        <f>PRODUTO[[#This Row],[Dólar Americano]]*5.0795</f>
        <v>6.6033500000000025</v>
      </c>
      <c r="E32"/>
    </row>
    <row r="33" spans="2:5" ht="20.100000000000001" customHeight="1" x14ac:dyDescent="0.25">
      <c r="B33" s="27" t="s">
        <v>815</v>
      </c>
      <c r="C33" s="15">
        <v>0.79626351630000036</v>
      </c>
      <c r="D33" s="91">
        <f>PRODUTO[[#This Row],[Dólar Americano]]*5.0795</f>
        <v>4.0446205310458518</v>
      </c>
      <c r="E33"/>
    </row>
    <row r="34" spans="2:5" ht="20.100000000000001" customHeight="1" x14ac:dyDescent="0.25">
      <c r="B34" s="27" t="s">
        <v>805</v>
      </c>
      <c r="C34" s="15">
        <v>0.45055558759999537</v>
      </c>
      <c r="D34" s="91">
        <f>PRODUTO[[#This Row],[Dólar Americano]]*5.0795</f>
        <v>2.2885971072141764</v>
      </c>
      <c r="E34"/>
    </row>
    <row r="35" spans="2:5" ht="20.100000000000001" customHeight="1" x14ac:dyDescent="0.25">
      <c r="B35" s="27" t="s">
        <v>826</v>
      </c>
      <c r="C35" s="15">
        <v>0.14757985000000001</v>
      </c>
      <c r="D35" s="91">
        <f>PRODUTO[[#This Row],[Dólar Americano]]*5.0795</f>
        <v>0.74963184807500016</v>
      </c>
      <c r="E35"/>
    </row>
    <row r="36" spans="2:5" ht="20.100000000000001" customHeight="1" x14ac:dyDescent="0.25">
      <c r="B36" s="27" t="s">
        <v>797</v>
      </c>
      <c r="C36" s="15">
        <v>4.1239696399999401E-2</v>
      </c>
      <c r="D36" s="91">
        <f>PRODUTO[[#This Row],[Dólar Americano]]*5.0795</f>
        <v>0.20947703786379698</v>
      </c>
      <c r="E36"/>
    </row>
    <row r="37" spans="2:5" ht="20.100000000000001" customHeight="1" x14ac:dyDescent="0.25">
      <c r="B37" s="27" t="s">
        <v>820</v>
      </c>
      <c r="C37" s="15">
        <v>2.7922662500000001E-2</v>
      </c>
      <c r="D37" s="91">
        <f>PRODUTO[[#This Row],[Dólar Americano]]*5.0795</f>
        <v>0.14183316416875003</v>
      </c>
      <c r="E37"/>
    </row>
    <row r="38" spans="2:5" ht="20.100000000000001" customHeight="1" x14ac:dyDescent="0.25">
      <c r="B38" s="27" t="s">
        <v>821</v>
      </c>
      <c r="C38" s="15">
        <v>2.0453240699999986E-2</v>
      </c>
      <c r="D38" s="91">
        <f>PRODUTO[[#This Row],[Dólar Americano]]*5.0795</f>
        <v>0.10389223613564993</v>
      </c>
      <c r="E38"/>
    </row>
    <row r="39" spans="2:5" ht="20.100000000000001" customHeight="1" x14ac:dyDescent="0.25">
      <c r="B39" s="27" t="s">
        <v>803</v>
      </c>
      <c r="C39" s="15">
        <v>1.114500000000013E-2</v>
      </c>
      <c r="D39" s="91">
        <f>PRODUTO[[#This Row],[Dólar Americano]]*5.0795</f>
        <v>5.6611027500000667E-2</v>
      </c>
      <c r="E39"/>
    </row>
    <row r="40" spans="2:5" ht="20.100000000000001" customHeight="1" x14ac:dyDescent="0.25">
      <c r="B40" s="27" t="s">
        <v>817</v>
      </c>
      <c r="C40" s="28">
        <v>8.6429891999999613E-3</v>
      </c>
      <c r="D40" s="91">
        <f>PRODUTO[[#This Row],[Dólar Americano]]*5.0795</f>
        <v>4.3902063641399806E-2</v>
      </c>
      <c r="E40"/>
    </row>
    <row r="41" spans="2:5" ht="20.100000000000001" customHeight="1" x14ac:dyDescent="0.25">
      <c r="B41" s="27" t="s">
        <v>823</v>
      </c>
      <c r="C41" s="28">
        <v>6.1499999999999975E-3</v>
      </c>
      <c r="D41" s="91">
        <f>PRODUTO[[#This Row],[Dólar Americano]]*5.0795</f>
        <v>3.123892499999999E-2</v>
      </c>
      <c r="E41"/>
    </row>
    <row r="42" spans="2:5" ht="20.100000000000001" customHeight="1" x14ac:dyDescent="0.25">
      <c r="B42" s="27" t="s">
        <v>802</v>
      </c>
      <c r="C42" s="29">
        <v>9.8035769999998989E-4</v>
      </c>
      <c r="D42" s="92">
        <f>PRODUTO[[#This Row],[Dólar Americano]]*5.0795</f>
        <v>4.9797269371499491E-3</v>
      </c>
      <c r="E42"/>
    </row>
    <row r="43" spans="2:5" ht="20.100000000000001" customHeight="1" x14ac:dyDescent="0.25">
      <c r="B43" s="27" t="s">
        <v>825</v>
      </c>
      <c r="C43" s="30">
        <v>1.2340000000000001E-7</v>
      </c>
      <c r="D43" s="93">
        <f>PRODUTO[[#This Row],[Dólar Americano]]*5.0795</f>
        <v>6.2681030000000007E-7</v>
      </c>
      <c r="E43"/>
    </row>
    <row r="44" spans="2:5" ht="20.100000000000001" customHeight="1" x14ac:dyDescent="0.25">
      <c r="B44" s="27" t="s">
        <v>792</v>
      </c>
      <c r="C44" s="15">
        <v>0</v>
      </c>
      <c r="D44" s="91">
        <f>PRODUTO[[#This Row],[Dólar Americano]]*5.0795</f>
        <v>0</v>
      </c>
      <c r="E44"/>
    </row>
    <row r="45" spans="2:5" ht="20.100000000000001" customHeight="1" x14ac:dyDescent="0.25">
      <c r="B45" s="27" t="s">
        <v>806</v>
      </c>
      <c r="C45" s="15">
        <v>0</v>
      </c>
      <c r="D45" s="91">
        <f>PRODUTO[[#This Row],[Dólar Americano]]*5.0795</f>
        <v>0</v>
      </c>
      <c r="E45"/>
    </row>
    <row r="46" spans="2:5" ht="20.100000000000001" customHeight="1" x14ac:dyDescent="0.25">
      <c r="B46" s="27" t="s">
        <v>824</v>
      </c>
      <c r="C46" s="15">
        <v>0</v>
      </c>
      <c r="D46" s="91">
        <f>PRODUTO[[#This Row],[Dólar Americano]]*5.0795</f>
        <v>0</v>
      </c>
      <c r="E46"/>
    </row>
    <row r="47" spans="2:5" x14ac:dyDescent="0.25">
      <c r="B47" s="1"/>
    </row>
  </sheetData>
  <mergeCells count="1">
    <mergeCell ref="C2:D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17D-2D72-486E-8C72-E481245C4536}">
  <dimension ref="B1:M262"/>
  <sheetViews>
    <sheetView showGridLines="0" zoomScaleNormal="100" workbookViewId="0">
      <selection activeCell="M9" sqref="M9"/>
    </sheetView>
  </sheetViews>
  <sheetFormatPr defaultRowHeight="15" x14ac:dyDescent="0.25"/>
  <cols>
    <col min="1" max="1" width="11.85546875" customWidth="1"/>
    <col min="2" max="2" width="25" customWidth="1"/>
    <col min="3" max="3" width="25.5703125" hidden="1" customWidth="1"/>
    <col min="4" max="4" width="18.85546875" customWidth="1"/>
    <col min="5" max="5" width="15" style="9" customWidth="1"/>
    <col min="6" max="6" width="16.28515625" style="33" customWidth="1"/>
    <col min="7" max="7" width="13.85546875" customWidth="1"/>
    <col min="8" max="8" width="12.5703125" customWidth="1"/>
    <col min="9" max="9" width="28.28515625" bestFit="1" customWidth="1"/>
    <col min="10" max="10" width="14.7109375" bestFit="1" customWidth="1"/>
    <col min="11" max="11" width="29.140625" style="8" bestFit="1" customWidth="1"/>
    <col min="12" max="14" width="26.7109375" bestFit="1" customWidth="1"/>
    <col min="15" max="15" width="25.5703125" bestFit="1" customWidth="1"/>
    <col min="16" max="16" width="12.5703125" bestFit="1" customWidth="1"/>
    <col min="17" max="17" width="26.7109375" bestFit="1" customWidth="1"/>
    <col min="18" max="18" width="25.5703125" bestFit="1" customWidth="1"/>
    <col min="19" max="19" width="12.5703125" bestFit="1" customWidth="1"/>
    <col min="20" max="20" width="26.7109375" bestFit="1" customWidth="1"/>
    <col min="21" max="21" width="25.5703125" bestFit="1" customWidth="1"/>
    <col min="22" max="22" width="12.5703125" bestFit="1" customWidth="1"/>
    <col min="23" max="23" width="26.7109375" bestFit="1" customWidth="1"/>
    <col min="24" max="24" width="25.5703125" bestFit="1" customWidth="1"/>
    <col min="25" max="25" width="12.5703125" bestFit="1" customWidth="1"/>
    <col min="26" max="26" width="26.7109375" bestFit="1" customWidth="1"/>
    <col min="27" max="27" width="25.5703125" bestFit="1" customWidth="1"/>
    <col min="28" max="28" width="12.5703125" bestFit="1" customWidth="1"/>
    <col min="29" max="29" width="26.7109375" bestFit="1" customWidth="1"/>
    <col min="30" max="30" width="25.5703125" bestFit="1" customWidth="1"/>
    <col min="31" max="31" width="12.5703125" bestFit="1" customWidth="1"/>
    <col min="32" max="32" width="26.7109375" bestFit="1" customWidth="1"/>
    <col min="33" max="33" width="25.5703125" bestFit="1" customWidth="1"/>
    <col min="34" max="34" width="12.5703125" bestFit="1" customWidth="1"/>
    <col min="35" max="35" width="26.7109375" bestFit="1" customWidth="1"/>
    <col min="36" max="36" width="25.5703125" bestFit="1" customWidth="1"/>
    <col min="37" max="37" width="12.5703125" bestFit="1" customWidth="1"/>
    <col min="38" max="38" width="26.7109375" bestFit="1" customWidth="1"/>
    <col min="39" max="39" width="25.5703125" bestFit="1" customWidth="1"/>
    <col min="40" max="40" width="12.5703125" bestFit="1" customWidth="1"/>
    <col min="41" max="41" width="26.7109375" bestFit="1" customWidth="1"/>
    <col min="42" max="42" width="25.5703125" bestFit="1" customWidth="1"/>
    <col min="43" max="43" width="12.5703125" bestFit="1" customWidth="1"/>
    <col min="44" max="44" width="26.7109375" bestFit="1" customWidth="1"/>
    <col min="45" max="45" width="25.5703125" bestFit="1" customWidth="1"/>
    <col min="46" max="46" width="12.5703125" bestFit="1" customWidth="1"/>
    <col min="47" max="47" width="26.7109375" bestFit="1" customWidth="1"/>
    <col min="48" max="48" width="25.5703125" bestFit="1" customWidth="1"/>
    <col min="49" max="49" width="12.5703125" bestFit="1" customWidth="1"/>
    <col min="50" max="50" width="26.7109375" bestFit="1" customWidth="1"/>
    <col min="51" max="51" width="25.5703125" bestFit="1" customWidth="1"/>
    <col min="52" max="52" width="12.5703125" bestFit="1" customWidth="1"/>
    <col min="53" max="53" width="26.7109375" bestFit="1" customWidth="1"/>
    <col min="54" max="54" width="25.5703125" bestFit="1" customWidth="1"/>
    <col min="55" max="55" width="12.5703125" bestFit="1" customWidth="1"/>
    <col min="56" max="56" width="26.7109375" bestFit="1" customWidth="1"/>
    <col min="57" max="57" width="25.5703125" bestFit="1" customWidth="1"/>
    <col min="58" max="58" width="12.5703125" bestFit="1" customWidth="1"/>
    <col min="59" max="59" width="26.7109375" bestFit="1" customWidth="1"/>
    <col min="60" max="60" width="25.5703125" bestFit="1" customWidth="1"/>
    <col min="61" max="61" width="12.5703125" bestFit="1" customWidth="1"/>
    <col min="62" max="62" width="26.7109375" bestFit="1" customWidth="1"/>
    <col min="63" max="63" width="25.5703125" bestFit="1" customWidth="1"/>
    <col min="64" max="64" width="12.5703125" bestFit="1" customWidth="1"/>
    <col min="65" max="65" width="26.7109375" bestFit="1" customWidth="1"/>
    <col min="66" max="66" width="25.5703125" bestFit="1" customWidth="1"/>
    <col min="67" max="67" width="12.5703125" bestFit="1" customWidth="1"/>
    <col min="68" max="68" width="26.7109375" bestFit="1" customWidth="1"/>
    <col min="69" max="69" width="25.5703125" bestFit="1" customWidth="1"/>
    <col min="70" max="70" width="12.5703125" bestFit="1" customWidth="1"/>
    <col min="71" max="71" width="26.7109375" bestFit="1" customWidth="1"/>
    <col min="72" max="72" width="25.5703125" bestFit="1" customWidth="1"/>
    <col min="73" max="73" width="12.5703125" bestFit="1" customWidth="1"/>
    <col min="74" max="74" width="26.7109375" bestFit="1" customWidth="1"/>
    <col min="75" max="75" width="25.5703125" bestFit="1" customWidth="1"/>
    <col min="76" max="76" width="12.5703125" bestFit="1" customWidth="1"/>
    <col min="77" max="77" width="26.7109375" bestFit="1" customWidth="1"/>
    <col min="78" max="78" width="25.5703125" bestFit="1" customWidth="1"/>
    <col min="79" max="79" width="12.5703125" bestFit="1" customWidth="1"/>
    <col min="80" max="80" width="26.7109375" bestFit="1" customWidth="1"/>
    <col min="81" max="81" width="25.5703125" bestFit="1" customWidth="1"/>
    <col min="82" max="82" width="12.5703125" bestFit="1" customWidth="1"/>
    <col min="83" max="83" width="26.7109375" bestFit="1" customWidth="1"/>
    <col min="84" max="84" width="25.5703125" bestFit="1" customWidth="1"/>
    <col min="85" max="85" width="12.5703125" bestFit="1" customWidth="1"/>
    <col min="86" max="86" width="26.7109375" bestFit="1" customWidth="1"/>
    <col min="87" max="87" width="25.5703125" bestFit="1" customWidth="1"/>
    <col min="88" max="88" width="12.5703125" bestFit="1" customWidth="1"/>
    <col min="89" max="89" width="26.7109375" bestFit="1" customWidth="1"/>
    <col min="90" max="90" width="25.5703125" bestFit="1" customWidth="1"/>
    <col min="91" max="91" width="12.5703125" bestFit="1" customWidth="1"/>
    <col min="92" max="92" width="26.7109375" bestFit="1" customWidth="1"/>
    <col min="93" max="93" width="25.5703125" bestFit="1" customWidth="1"/>
    <col min="94" max="94" width="12.5703125" bestFit="1" customWidth="1"/>
    <col min="95" max="95" width="26.7109375" bestFit="1" customWidth="1"/>
    <col min="96" max="96" width="25.5703125" bestFit="1" customWidth="1"/>
    <col min="97" max="97" width="12.5703125" bestFit="1" customWidth="1"/>
    <col min="98" max="98" width="26.7109375" bestFit="1" customWidth="1"/>
    <col min="99" max="99" width="25.5703125" bestFit="1" customWidth="1"/>
    <col min="100" max="100" width="12.5703125" bestFit="1" customWidth="1"/>
    <col min="101" max="101" width="26.7109375" bestFit="1" customWidth="1"/>
    <col min="102" max="102" width="25.5703125" bestFit="1" customWidth="1"/>
    <col min="103" max="103" width="12.5703125" bestFit="1" customWidth="1"/>
    <col min="104" max="104" width="26.7109375" bestFit="1" customWidth="1"/>
    <col min="105" max="105" width="25.5703125" bestFit="1" customWidth="1"/>
    <col min="106" max="106" width="12.5703125" bestFit="1" customWidth="1"/>
    <col min="107" max="107" width="26.7109375" bestFit="1" customWidth="1"/>
    <col min="108" max="108" width="25.5703125" bestFit="1" customWidth="1"/>
    <col min="109" max="109" width="12.5703125" bestFit="1" customWidth="1"/>
    <col min="110" max="110" width="26.7109375" bestFit="1" customWidth="1"/>
    <col min="111" max="111" width="25.5703125" bestFit="1" customWidth="1"/>
    <col min="112" max="112" width="12.5703125" bestFit="1" customWidth="1"/>
    <col min="113" max="113" width="26.7109375" bestFit="1" customWidth="1"/>
    <col min="114" max="114" width="25.5703125" bestFit="1" customWidth="1"/>
    <col min="115" max="115" width="12.5703125" bestFit="1" customWidth="1"/>
    <col min="116" max="116" width="26.7109375" bestFit="1" customWidth="1"/>
    <col min="117" max="117" width="25.5703125" bestFit="1" customWidth="1"/>
    <col min="118" max="118" width="12.5703125" bestFit="1" customWidth="1"/>
    <col min="119" max="119" width="26.7109375" bestFit="1" customWidth="1"/>
    <col min="120" max="120" width="25.5703125" bestFit="1" customWidth="1"/>
    <col min="121" max="121" width="12.5703125" bestFit="1" customWidth="1"/>
    <col min="122" max="122" width="26.7109375" bestFit="1" customWidth="1"/>
    <col min="123" max="123" width="25.5703125" bestFit="1" customWidth="1"/>
    <col min="124" max="124" width="12.5703125" bestFit="1" customWidth="1"/>
    <col min="125" max="125" width="26.7109375" bestFit="1" customWidth="1"/>
    <col min="126" max="126" width="25.5703125" bestFit="1" customWidth="1"/>
    <col min="127" max="127" width="12.5703125" bestFit="1" customWidth="1"/>
    <col min="128" max="128" width="26.7109375" bestFit="1" customWidth="1"/>
    <col min="129" max="129" width="25.5703125" bestFit="1" customWidth="1"/>
    <col min="130" max="130" width="12.5703125" bestFit="1" customWidth="1"/>
    <col min="131" max="131" width="26.7109375" bestFit="1" customWidth="1"/>
    <col min="132" max="132" width="25.5703125" bestFit="1" customWidth="1"/>
    <col min="133" max="133" width="12.5703125" bestFit="1" customWidth="1"/>
    <col min="134" max="134" width="26.7109375" bestFit="1" customWidth="1"/>
    <col min="135" max="135" width="25.5703125" bestFit="1" customWidth="1"/>
    <col min="136" max="136" width="12.5703125" bestFit="1" customWidth="1"/>
    <col min="137" max="137" width="26.7109375" bestFit="1" customWidth="1"/>
    <col min="138" max="138" width="25.5703125" bestFit="1" customWidth="1"/>
    <col min="139" max="139" width="12.5703125" bestFit="1" customWidth="1"/>
    <col min="140" max="140" width="26.7109375" bestFit="1" customWidth="1"/>
    <col min="141" max="141" width="25.5703125" bestFit="1" customWidth="1"/>
    <col min="142" max="142" width="12.5703125" bestFit="1" customWidth="1"/>
    <col min="143" max="143" width="26.7109375" bestFit="1" customWidth="1"/>
    <col min="144" max="144" width="25.5703125" bestFit="1" customWidth="1"/>
    <col min="145" max="145" width="12.5703125" bestFit="1" customWidth="1"/>
    <col min="146" max="146" width="26.7109375" bestFit="1" customWidth="1"/>
    <col min="147" max="147" width="25.5703125" bestFit="1" customWidth="1"/>
    <col min="148" max="148" width="12.5703125" bestFit="1" customWidth="1"/>
    <col min="149" max="149" width="26.7109375" bestFit="1" customWidth="1"/>
    <col min="150" max="150" width="25.5703125" bestFit="1" customWidth="1"/>
    <col min="151" max="151" width="12.5703125" bestFit="1" customWidth="1"/>
    <col min="152" max="152" width="26.7109375" bestFit="1" customWidth="1"/>
    <col min="153" max="153" width="25.5703125" bestFit="1" customWidth="1"/>
    <col min="154" max="154" width="12.5703125" bestFit="1" customWidth="1"/>
    <col min="155" max="155" width="26.7109375" bestFit="1" customWidth="1"/>
    <col min="156" max="156" width="25.5703125" bestFit="1" customWidth="1"/>
    <col min="157" max="157" width="12.5703125" bestFit="1" customWidth="1"/>
    <col min="158" max="158" width="26.7109375" bestFit="1" customWidth="1"/>
    <col min="159" max="159" width="25.5703125" bestFit="1" customWidth="1"/>
    <col min="160" max="160" width="12.5703125" bestFit="1" customWidth="1"/>
    <col min="161" max="161" width="26.7109375" bestFit="1" customWidth="1"/>
    <col min="162" max="162" width="25.5703125" bestFit="1" customWidth="1"/>
    <col min="163" max="163" width="12.5703125" bestFit="1" customWidth="1"/>
    <col min="164" max="164" width="26.7109375" bestFit="1" customWidth="1"/>
    <col min="165" max="165" width="25.5703125" bestFit="1" customWidth="1"/>
    <col min="166" max="166" width="12.5703125" bestFit="1" customWidth="1"/>
    <col min="167" max="167" width="26.7109375" bestFit="1" customWidth="1"/>
    <col min="168" max="168" width="25.5703125" bestFit="1" customWidth="1"/>
    <col min="169" max="169" width="12.5703125" bestFit="1" customWidth="1"/>
    <col min="170" max="170" width="26.7109375" bestFit="1" customWidth="1"/>
    <col min="171" max="171" width="25.5703125" bestFit="1" customWidth="1"/>
    <col min="172" max="172" width="12.5703125" bestFit="1" customWidth="1"/>
    <col min="173" max="173" width="26.7109375" bestFit="1" customWidth="1"/>
    <col min="174" max="174" width="25.5703125" bestFit="1" customWidth="1"/>
    <col min="175" max="175" width="12.5703125" bestFit="1" customWidth="1"/>
    <col min="176" max="176" width="26.7109375" bestFit="1" customWidth="1"/>
    <col min="177" max="177" width="25.5703125" bestFit="1" customWidth="1"/>
    <col min="178" max="178" width="12.5703125" bestFit="1" customWidth="1"/>
    <col min="179" max="179" width="26.7109375" bestFit="1" customWidth="1"/>
    <col min="180" max="180" width="25.5703125" bestFit="1" customWidth="1"/>
    <col min="181" max="181" width="12.5703125" bestFit="1" customWidth="1"/>
    <col min="182" max="182" width="26.7109375" bestFit="1" customWidth="1"/>
    <col min="183" max="183" width="25.5703125" bestFit="1" customWidth="1"/>
    <col min="184" max="184" width="12.5703125" bestFit="1" customWidth="1"/>
    <col min="185" max="185" width="26.7109375" bestFit="1" customWidth="1"/>
    <col min="186" max="186" width="25.5703125" bestFit="1" customWidth="1"/>
    <col min="187" max="187" width="12.5703125" bestFit="1" customWidth="1"/>
    <col min="188" max="188" width="26.7109375" bestFit="1" customWidth="1"/>
    <col min="189" max="189" width="25.5703125" bestFit="1" customWidth="1"/>
    <col min="190" max="190" width="12.5703125" bestFit="1" customWidth="1"/>
    <col min="191" max="191" width="26.7109375" bestFit="1" customWidth="1"/>
    <col min="192" max="192" width="25.5703125" bestFit="1" customWidth="1"/>
    <col min="193" max="193" width="12.5703125" bestFit="1" customWidth="1"/>
    <col min="194" max="194" width="26.7109375" bestFit="1" customWidth="1"/>
    <col min="195" max="195" width="25.5703125" bestFit="1" customWidth="1"/>
    <col min="196" max="196" width="12.5703125" bestFit="1" customWidth="1"/>
    <col min="197" max="197" width="26.7109375" bestFit="1" customWidth="1"/>
    <col min="198" max="198" width="25.5703125" bestFit="1" customWidth="1"/>
    <col min="199" max="199" width="12.5703125" bestFit="1" customWidth="1"/>
    <col min="200" max="200" width="26.7109375" bestFit="1" customWidth="1"/>
    <col min="201" max="201" width="25.5703125" bestFit="1" customWidth="1"/>
    <col min="202" max="202" width="12.5703125" bestFit="1" customWidth="1"/>
    <col min="203" max="203" width="26.7109375" bestFit="1" customWidth="1"/>
    <col min="204" max="204" width="25.5703125" bestFit="1" customWidth="1"/>
    <col min="205" max="205" width="12.5703125" bestFit="1" customWidth="1"/>
    <col min="206" max="206" width="26.7109375" bestFit="1" customWidth="1"/>
    <col min="207" max="207" width="25.5703125" bestFit="1" customWidth="1"/>
    <col min="208" max="208" width="12.5703125" bestFit="1" customWidth="1"/>
    <col min="209" max="209" width="26.7109375" bestFit="1" customWidth="1"/>
    <col min="210" max="210" width="25.5703125" bestFit="1" customWidth="1"/>
    <col min="211" max="211" width="12.5703125" bestFit="1" customWidth="1"/>
    <col min="212" max="212" width="26.7109375" bestFit="1" customWidth="1"/>
    <col min="213" max="213" width="25.5703125" bestFit="1" customWidth="1"/>
    <col min="214" max="214" width="12.5703125" bestFit="1" customWidth="1"/>
    <col min="215" max="215" width="26.7109375" bestFit="1" customWidth="1"/>
    <col min="216" max="216" width="25.5703125" bestFit="1" customWidth="1"/>
    <col min="217" max="217" width="12.5703125" bestFit="1" customWidth="1"/>
    <col min="218" max="218" width="26.7109375" bestFit="1" customWidth="1"/>
    <col min="219" max="219" width="25.5703125" bestFit="1" customWidth="1"/>
    <col min="220" max="220" width="12.5703125" bestFit="1" customWidth="1"/>
    <col min="221" max="221" width="26.7109375" bestFit="1" customWidth="1"/>
    <col min="222" max="222" width="25.5703125" bestFit="1" customWidth="1"/>
    <col min="223" max="223" width="12.5703125" bestFit="1" customWidth="1"/>
    <col min="224" max="224" width="26.7109375" bestFit="1" customWidth="1"/>
    <col min="225" max="225" width="25.5703125" bestFit="1" customWidth="1"/>
    <col min="226" max="226" width="12.5703125" bestFit="1" customWidth="1"/>
    <col min="227" max="227" width="26.7109375" bestFit="1" customWidth="1"/>
    <col min="228" max="228" width="25.5703125" bestFit="1" customWidth="1"/>
    <col min="229" max="229" width="12.5703125" bestFit="1" customWidth="1"/>
    <col min="230" max="230" width="26.7109375" bestFit="1" customWidth="1"/>
    <col min="231" max="231" width="25.5703125" bestFit="1" customWidth="1"/>
    <col min="232" max="232" width="12.5703125" bestFit="1" customWidth="1"/>
    <col min="233" max="233" width="26.7109375" bestFit="1" customWidth="1"/>
    <col min="234" max="234" width="25.5703125" bestFit="1" customWidth="1"/>
    <col min="235" max="235" width="12.5703125" bestFit="1" customWidth="1"/>
    <col min="236" max="236" width="26.7109375" bestFit="1" customWidth="1"/>
    <col min="237" max="237" width="25.5703125" bestFit="1" customWidth="1"/>
    <col min="238" max="238" width="12.5703125" bestFit="1" customWidth="1"/>
    <col min="239" max="239" width="26.7109375" bestFit="1" customWidth="1"/>
    <col min="240" max="240" width="25.5703125" bestFit="1" customWidth="1"/>
    <col min="241" max="241" width="12.5703125" bestFit="1" customWidth="1"/>
    <col min="242" max="242" width="26.7109375" bestFit="1" customWidth="1"/>
    <col min="243" max="243" width="25.5703125" bestFit="1" customWidth="1"/>
    <col min="244" max="244" width="12.5703125" bestFit="1" customWidth="1"/>
    <col min="245" max="245" width="26.7109375" bestFit="1" customWidth="1"/>
    <col min="246" max="246" width="25.5703125" bestFit="1" customWidth="1"/>
    <col min="247" max="247" width="12.5703125" bestFit="1" customWidth="1"/>
    <col min="248" max="248" width="26.7109375" bestFit="1" customWidth="1"/>
    <col min="249" max="249" width="25.5703125" bestFit="1" customWidth="1"/>
    <col min="250" max="250" width="12.5703125" bestFit="1" customWidth="1"/>
    <col min="251" max="251" width="26.7109375" bestFit="1" customWidth="1"/>
    <col min="252" max="252" width="25.5703125" bestFit="1" customWidth="1"/>
    <col min="253" max="253" width="12.5703125" bestFit="1" customWidth="1"/>
    <col min="254" max="254" width="26.7109375" bestFit="1" customWidth="1"/>
    <col min="255" max="255" width="25.5703125" bestFit="1" customWidth="1"/>
    <col min="256" max="256" width="12.5703125" bestFit="1" customWidth="1"/>
    <col min="257" max="257" width="26.7109375" bestFit="1" customWidth="1"/>
    <col min="258" max="258" width="25.5703125" bestFit="1" customWidth="1"/>
    <col min="259" max="259" width="12.5703125" bestFit="1" customWidth="1"/>
    <col min="260" max="260" width="26.7109375" bestFit="1" customWidth="1"/>
    <col min="261" max="261" width="25.5703125" bestFit="1" customWidth="1"/>
    <col min="262" max="262" width="12.5703125" bestFit="1" customWidth="1"/>
    <col min="263" max="263" width="26.7109375" bestFit="1" customWidth="1"/>
    <col min="264" max="264" width="25.5703125" bestFit="1" customWidth="1"/>
    <col min="265" max="265" width="12.5703125" bestFit="1" customWidth="1"/>
    <col min="266" max="266" width="26.7109375" bestFit="1" customWidth="1"/>
    <col min="267" max="267" width="25.5703125" bestFit="1" customWidth="1"/>
    <col min="268" max="268" width="12.5703125" bestFit="1" customWidth="1"/>
    <col min="269" max="269" width="26.7109375" bestFit="1" customWidth="1"/>
    <col min="270" max="270" width="25.5703125" bestFit="1" customWidth="1"/>
    <col min="271" max="271" width="12.5703125" bestFit="1" customWidth="1"/>
    <col min="272" max="272" width="26.7109375" bestFit="1" customWidth="1"/>
    <col min="273" max="273" width="25.5703125" bestFit="1" customWidth="1"/>
    <col min="274" max="274" width="12.5703125" bestFit="1" customWidth="1"/>
    <col min="275" max="275" width="26.7109375" bestFit="1" customWidth="1"/>
    <col min="276" max="276" width="25.5703125" bestFit="1" customWidth="1"/>
    <col min="277" max="277" width="12.5703125" bestFit="1" customWidth="1"/>
    <col min="278" max="278" width="26.7109375" bestFit="1" customWidth="1"/>
    <col min="279" max="279" width="25.5703125" bestFit="1" customWidth="1"/>
    <col min="280" max="280" width="12.5703125" bestFit="1" customWidth="1"/>
    <col min="281" max="281" width="26.7109375" bestFit="1" customWidth="1"/>
    <col min="282" max="282" width="25.5703125" bestFit="1" customWidth="1"/>
    <col min="283" max="283" width="12.5703125" bestFit="1" customWidth="1"/>
    <col min="284" max="284" width="26.7109375" bestFit="1" customWidth="1"/>
    <col min="285" max="285" width="25.5703125" bestFit="1" customWidth="1"/>
    <col min="286" max="286" width="12.5703125" bestFit="1" customWidth="1"/>
    <col min="287" max="287" width="26.7109375" bestFit="1" customWidth="1"/>
    <col min="288" max="288" width="25.5703125" bestFit="1" customWidth="1"/>
    <col min="289" max="289" width="12.5703125" bestFit="1" customWidth="1"/>
    <col min="290" max="290" width="26.7109375" bestFit="1" customWidth="1"/>
    <col min="291" max="291" width="25.5703125" bestFit="1" customWidth="1"/>
    <col min="292" max="292" width="12.5703125" bestFit="1" customWidth="1"/>
    <col min="293" max="293" width="26.7109375" bestFit="1" customWidth="1"/>
    <col min="294" max="294" width="25.5703125" bestFit="1" customWidth="1"/>
    <col min="295" max="295" width="12.5703125" bestFit="1" customWidth="1"/>
    <col min="296" max="296" width="26.7109375" bestFit="1" customWidth="1"/>
    <col min="297" max="297" width="25.5703125" bestFit="1" customWidth="1"/>
    <col min="298" max="298" width="12.5703125" bestFit="1" customWidth="1"/>
    <col min="299" max="299" width="26.7109375" bestFit="1" customWidth="1"/>
    <col min="300" max="300" width="25.5703125" bestFit="1" customWidth="1"/>
    <col min="301" max="301" width="12.5703125" bestFit="1" customWidth="1"/>
    <col min="302" max="302" width="26.7109375" bestFit="1" customWidth="1"/>
    <col min="303" max="303" width="25.5703125" bestFit="1" customWidth="1"/>
    <col min="304" max="304" width="12.5703125" bestFit="1" customWidth="1"/>
    <col min="305" max="305" width="26.7109375" bestFit="1" customWidth="1"/>
    <col min="306" max="306" width="25.5703125" bestFit="1" customWidth="1"/>
    <col min="307" max="307" width="12.5703125" bestFit="1" customWidth="1"/>
    <col min="308" max="308" width="26.7109375" bestFit="1" customWidth="1"/>
    <col min="309" max="309" width="25.5703125" bestFit="1" customWidth="1"/>
    <col min="310" max="310" width="12.5703125" bestFit="1" customWidth="1"/>
    <col min="311" max="311" width="26.7109375" bestFit="1" customWidth="1"/>
    <col min="312" max="312" width="25.5703125" bestFit="1" customWidth="1"/>
    <col min="313" max="313" width="12.5703125" bestFit="1" customWidth="1"/>
    <col min="314" max="314" width="26.7109375" bestFit="1" customWidth="1"/>
    <col min="315" max="315" width="25.5703125" bestFit="1" customWidth="1"/>
    <col min="316" max="316" width="12.5703125" bestFit="1" customWidth="1"/>
    <col min="317" max="317" width="26.7109375" bestFit="1" customWidth="1"/>
    <col min="318" max="318" width="25.5703125" bestFit="1" customWidth="1"/>
    <col min="319" max="319" width="12.5703125" bestFit="1" customWidth="1"/>
    <col min="320" max="320" width="26.7109375" bestFit="1" customWidth="1"/>
    <col min="321" max="321" width="25.5703125" bestFit="1" customWidth="1"/>
    <col min="322" max="322" width="12.5703125" bestFit="1" customWidth="1"/>
    <col min="323" max="323" width="26.7109375" bestFit="1" customWidth="1"/>
    <col min="324" max="324" width="25.5703125" bestFit="1" customWidth="1"/>
    <col min="325" max="325" width="12.5703125" bestFit="1" customWidth="1"/>
    <col min="326" max="326" width="26.7109375" bestFit="1" customWidth="1"/>
    <col min="327" max="327" width="25.5703125" bestFit="1" customWidth="1"/>
    <col min="328" max="328" width="12.5703125" bestFit="1" customWidth="1"/>
    <col min="329" max="329" width="26.7109375" bestFit="1" customWidth="1"/>
    <col min="330" max="330" width="25.5703125" bestFit="1" customWidth="1"/>
    <col min="331" max="331" width="12.5703125" bestFit="1" customWidth="1"/>
    <col min="332" max="332" width="26.7109375" bestFit="1" customWidth="1"/>
    <col min="333" max="333" width="25.5703125" bestFit="1" customWidth="1"/>
    <col min="334" max="334" width="12.5703125" bestFit="1" customWidth="1"/>
    <col min="335" max="335" width="26.7109375" bestFit="1" customWidth="1"/>
    <col min="336" max="336" width="25.5703125" bestFit="1" customWidth="1"/>
    <col min="337" max="337" width="12.5703125" bestFit="1" customWidth="1"/>
    <col min="338" max="338" width="26.7109375" bestFit="1" customWidth="1"/>
    <col min="339" max="339" width="25.5703125" bestFit="1" customWidth="1"/>
    <col min="340" max="340" width="12.5703125" bestFit="1" customWidth="1"/>
    <col min="341" max="341" width="26.7109375" bestFit="1" customWidth="1"/>
    <col min="342" max="342" width="25.5703125" bestFit="1" customWidth="1"/>
    <col min="343" max="343" width="12.5703125" bestFit="1" customWidth="1"/>
    <col min="344" max="344" width="26.7109375" bestFit="1" customWidth="1"/>
    <col min="345" max="345" width="25.5703125" bestFit="1" customWidth="1"/>
    <col min="346" max="346" width="12.5703125" bestFit="1" customWidth="1"/>
    <col min="347" max="347" width="26.7109375" bestFit="1" customWidth="1"/>
    <col min="348" max="348" width="25.5703125" bestFit="1" customWidth="1"/>
    <col min="349" max="349" width="12.5703125" bestFit="1" customWidth="1"/>
    <col min="350" max="350" width="26.7109375" bestFit="1" customWidth="1"/>
    <col min="351" max="351" width="25.5703125" bestFit="1" customWidth="1"/>
    <col min="352" max="352" width="12.5703125" bestFit="1" customWidth="1"/>
    <col min="353" max="353" width="26.7109375" bestFit="1" customWidth="1"/>
    <col min="354" max="354" width="25.5703125" bestFit="1" customWidth="1"/>
    <col min="355" max="355" width="12.5703125" bestFit="1" customWidth="1"/>
    <col min="356" max="356" width="26.7109375" bestFit="1" customWidth="1"/>
    <col min="357" max="357" width="25.5703125" bestFit="1" customWidth="1"/>
    <col min="358" max="358" width="12.5703125" bestFit="1" customWidth="1"/>
    <col min="359" max="359" width="26.7109375" bestFit="1" customWidth="1"/>
    <col min="360" max="360" width="25.5703125" bestFit="1" customWidth="1"/>
    <col min="361" max="361" width="12.5703125" bestFit="1" customWidth="1"/>
    <col min="362" max="362" width="26.7109375" bestFit="1" customWidth="1"/>
    <col min="363" max="363" width="25.5703125" bestFit="1" customWidth="1"/>
    <col min="364" max="364" width="12.5703125" bestFit="1" customWidth="1"/>
    <col min="365" max="365" width="26.7109375" bestFit="1" customWidth="1"/>
    <col min="366" max="366" width="25.5703125" bestFit="1" customWidth="1"/>
    <col min="367" max="367" width="12.5703125" bestFit="1" customWidth="1"/>
    <col min="368" max="368" width="26.7109375" bestFit="1" customWidth="1"/>
    <col min="369" max="369" width="25.5703125" bestFit="1" customWidth="1"/>
    <col min="370" max="370" width="12.5703125" bestFit="1" customWidth="1"/>
    <col min="371" max="371" width="26.7109375" bestFit="1" customWidth="1"/>
    <col min="372" max="372" width="25.5703125" bestFit="1" customWidth="1"/>
    <col min="373" max="373" width="12.5703125" bestFit="1" customWidth="1"/>
    <col min="374" max="374" width="26.7109375" bestFit="1" customWidth="1"/>
    <col min="375" max="375" width="25.5703125" bestFit="1" customWidth="1"/>
    <col min="376" max="376" width="12.5703125" bestFit="1" customWidth="1"/>
    <col min="377" max="377" width="26.7109375" bestFit="1" customWidth="1"/>
    <col min="378" max="378" width="25.5703125" bestFit="1" customWidth="1"/>
    <col min="379" max="379" width="12.5703125" bestFit="1" customWidth="1"/>
    <col min="380" max="380" width="26.7109375" bestFit="1" customWidth="1"/>
    <col min="381" max="381" width="25.5703125" bestFit="1" customWidth="1"/>
    <col min="382" max="382" width="12.5703125" bestFit="1" customWidth="1"/>
    <col min="383" max="383" width="26.7109375" bestFit="1" customWidth="1"/>
    <col min="384" max="384" width="25.5703125" bestFit="1" customWidth="1"/>
    <col min="385" max="385" width="12.5703125" bestFit="1" customWidth="1"/>
    <col min="386" max="386" width="26.7109375" bestFit="1" customWidth="1"/>
    <col min="387" max="387" width="25.5703125" bestFit="1" customWidth="1"/>
    <col min="388" max="388" width="12.5703125" bestFit="1" customWidth="1"/>
    <col min="389" max="389" width="26.7109375" bestFit="1" customWidth="1"/>
    <col min="390" max="390" width="25.5703125" bestFit="1" customWidth="1"/>
    <col min="391" max="391" width="12.5703125" bestFit="1" customWidth="1"/>
    <col min="392" max="392" width="26.7109375" bestFit="1" customWidth="1"/>
    <col min="393" max="393" width="25.5703125" bestFit="1" customWidth="1"/>
    <col min="394" max="394" width="12.5703125" bestFit="1" customWidth="1"/>
    <col min="395" max="395" width="26.7109375" bestFit="1" customWidth="1"/>
    <col min="396" max="396" width="25.5703125" bestFit="1" customWidth="1"/>
    <col min="397" max="397" width="12.5703125" bestFit="1" customWidth="1"/>
    <col min="398" max="398" width="26.7109375" bestFit="1" customWidth="1"/>
    <col min="399" max="399" width="25.5703125" bestFit="1" customWidth="1"/>
    <col min="400" max="400" width="12.5703125" bestFit="1" customWidth="1"/>
    <col min="401" max="401" width="26.7109375" bestFit="1" customWidth="1"/>
    <col min="402" max="402" width="25.5703125" bestFit="1" customWidth="1"/>
    <col min="403" max="403" width="12.5703125" bestFit="1" customWidth="1"/>
    <col min="404" max="404" width="26.7109375" bestFit="1" customWidth="1"/>
    <col min="405" max="405" width="25.5703125" bestFit="1" customWidth="1"/>
    <col min="406" max="406" width="12.5703125" bestFit="1" customWidth="1"/>
    <col min="407" max="407" width="26.7109375" bestFit="1" customWidth="1"/>
    <col min="408" max="408" width="25.5703125" bestFit="1" customWidth="1"/>
    <col min="409" max="409" width="12.5703125" bestFit="1" customWidth="1"/>
    <col min="410" max="410" width="26.7109375" bestFit="1" customWidth="1"/>
    <col min="411" max="411" width="25.5703125" bestFit="1" customWidth="1"/>
    <col min="412" max="412" width="12.5703125" bestFit="1" customWidth="1"/>
    <col min="413" max="413" width="26.7109375" bestFit="1" customWidth="1"/>
    <col min="414" max="414" width="25.5703125" bestFit="1" customWidth="1"/>
    <col min="415" max="415" width="12.5703125" bestFit="1" customWidth="1"/>
    <col min="416" max="416" width="26.7109375" bestFit="1" customWidth="1"/>
    <col min="417" max="417" width="25.5703125" bestFit="1" customWidth="1"/>
    <col min="418" max="418" width="12.5703125" bestFit="1" customWidth="1"/>
    <col min="419" max="419" width="26.7109375" bestFit="1" customWidth="1"/>
    <col min="420" max="420" width="25.5703125" bestFit="1" customWidth="1"/>
    <col min="421" max="421" width="12.5703125" bestFit="1" customWidth="1"/>
    <col min="422" max="422" width="26.7109375" bestFit="1" customWidth="1"/>
    <col min="423" max="423" width="25.5703125" bestFit="1" customWidth="1"/>
    <col min="424" max="424" width="12.5703125" bestFit="1" customWidth="1"/>
    <col min="425" max="425" width="26.7109375" bestFit="1" customWidth="1"/>
    <col min="426" max="426" width="25.5703125" bestFit="1" customWidth="1"/>
    <col min="427" max="427" width="12.5703125" bestFit="1" customWidth="1"/>
    <col min="428" max="428" width="26.7109375" bestFit="1" customWidth="1"/>
    <col min="429" max="429" width="25.5703125" bestFit="1" customWidth="1"/>
    <col min="430" max="430" width="12.5703125" bestFit="1" customWidth="1"/>
    <col min="431" max="431" width="26.7109375" bestFit="1" customWidth="1"/>
    <col min="432" max="432" width="25.5703125" bestFit="1" customWidth="1"/>
    <col min="433" max="433" width="12.5703125" bestFit="1" customWidth="1"/>
    <col min="434" max="434" width="26.7109375" bestFit="1" customWidth="1"/>
    <col min="435" max="435" width="25.5703125" bestFit="1" customWidth="1"/>
    <col min="436" max="436" width="12.5703125" bestFit="1" customWidth="1"/>
    <col min="437" max="437" width="26.7109375" bestFit="1" customWidth="1"/>
    <col min="438" max="438" width="25.5703125" bestFit="1" customWidth="1"/>
    <col min="439" max="439" width="12.5703125" bestFit="1" customWidth="1"/>
    <col min="440" max="440" width="26.7109375" bestFit="1" customWidth="1"/>
    <col min="441" max="441" width="25.5703125" bestFit="1" customWidth="1"/>
    <col min="442" max="442" width="12.5703125" bestFit="1" customWidth="1"/>
    <col min="443" max="443" width="26.7109375" bestFit="1" customWidth="1"/>
    <col min="444" max="444" width="25.5703125" bestFit="1" customWidth="1"/>
    <col min="445" max="445" width="12.5703125" bestFit="1" customWidth="1"/>
    <col min="446" max="446" width="26.7109375" bestFit="1" customWidth="1"/>
    <col min="447" max="447" width="25.5703125" bestFit="1" customWidth="1"/>
    <col min="448" max="448" width="12.5703125" bestFit="1" customWidth="1"/>
    <col min="449" max="449" width="26.7109375" bestFit="1" customWidth="1"/>
    <col min="450" max="450" width="25.5703125" bestFit="1" customWidth="1"/>
    <col min="451" max="451" width="12.5703125" bestFit="1" customWidth="1"/>
    <col min="452" max="452" width="26.7109375" bestFit="1" customWidth="1"/>
    <col min="453" max="453" width="25.5703125" bestFit="1" customWidth="1"/>
    <col min="454" max="454" width="12.5703125" bestFit="1" customWidth="1"/>
    <col min="455" max="455" width="26.7109375" bestFit="1" customWidth="1"/>
    <col min="456" max="456" width="25.5703125" bestFit="1" customWidth="1"/>
    <col min="457" max="457" width="12.5703125" bestFit="1" customWidth="1"/>
    <col min="458" max="458" width="26.7109375" bestFit="1" customWidth="1"/>
    <col min="459" max="459" width="25.5703125" bestFit="1" customWidth="1"/>
    <col min="460" max="460" width="12.5703125" bestFit="1" customWidth="1"/>
    <col min="461" max="461" width="26.7109375" bestFit="1" customWidth="1"/>
    <col min="462" max="462" width="25.5703125" bestFit="1" customWidth="1"/>
    <col min="463" max="463" width="12.5703125" bestFit="1" customWidth="1"/>
    <col min="464" max="464" width="26.7109375" bestFit="1" customWidth="1"/>
    <col min="465" max="465" width="25.5703125" bestFit="1" customWidth="1"/>
    <col min="466" max="466" width="12.5703125" bestFit="1" customWidth="1"/>
    <col min="467" max="467" width="26.7109375" bestFit="1" customWidth="1"/>
    <col min="468" max="468" width="25.5703125" bestFit="1" customWidth="1"/>
    <col min="469" max="469" width="12.5703125" bestFit="1" customWidth="1"/>
    <col min="470" max="470" width="26.7109375" bestFit="1" customWidth="1"/>
    <col min="471" max="471" width="25.5703125" bestFit="1" customWidth="1"/>
    <col min="472" max="472" width="12.5703125" bestFit="1" customWidth="1"/>
    <col min="473" max="473" width="26.7109375" bestFit="1" customWidth="1"/>
    <col min="474" max="474" width="25.5703125" bestFit="1" customWidth="1"/>
    <col min="475" max="475" width="12.5703125" bestFit="1" customWidth="1"/>
    <col min="476" max="476" width="26.7109375" bestFit="1" customWidth="1"/>
    <col min="477" max="477" width="25.5703125" bestFit="1" customWidth="1"/>
    <col min="478" max="478" width="12.5703125" bestFit="1" customWidth="1"/>
    <col min="479" max="479" width="26.7109375" bestFit="1" customWidth="1"/>
    <col min="480" max="480" width="25.5703125" bestFit="1" customWidth="1"/>
    <col min="481" max="481" width="12.5703125" bestFit="1" customWidth="1"/>
    <col min="482" max="482" width="26.7109375" bestFit="1" customWidth="1"/>
    <col min="483" max="483" width="25.5703125" bestFit="1" customWidth="1"/>
    <col min="484" max="484" width="12.5703125" bestFit="1" customWidth="1"/>
    <col min="485" max="485" width="26.7109375" bestFit="1" customWidth="1"/>
    <col min="486" max="486" width="25.5703125" bestFit="1" customWidth="1"/>
    <col min="487" max="487" width="12.5703125" bestFit="1" customWidth="1"/>
    <col min="488" max="488" width="26.7109375" bestFit="1" customWidth="1"/>
    <col min="489" max="489" width="25.5703125" bestFit="1" customWidth="1"/>
    <col min="490" max="490" width="12.5703125" bestFit="1" customWidth="1"/>
    <col min="491" max="491" width="26.7109375" bestFit="1" customWidth="1"/>
    <col min="492" max="492" width="25.5703125" bestFit="1" customWidth="1"/>
    <col min="493" max="493" width="12.5703125" bestFit="1" customWidth="1"/>
    <col min="494" max="494" width="26.7109375" bestFit="1" customWidth="1"/>
    <col min="495" max="495" width="25.5703125" bestFit="1" customWidth="1"/>
    <col min="496" max="496" width="12.5703125" bestFit="1" customWidth="1"/>
    <col min="497" max="497" width="26.7109375" bestFit="1" customWidth="1"/>
    <col min="498" max="498" width="25.5703125" bestFit="1" customWidth="1"/>
    <col min="499" max="499" width="12.5703125" bestFit="1" customWidth="1"/>
    <col min="500" max="500" width="26.7109375" bestFit="1" customWidth="1"/>
    <col min="501" max="501" width="25.5703125" bestFit="1" customWidth="1"/>
    <col min="502" max="502" width="12.5703125" bestFit="1" customWidth="1"/>
    <col min="503" max="503" width="26.7109375" bestFit="1" customWidth="1"/>
    <col min="504" max="504" width="25.5703125" bestFit="1" customWidth="1"/>
    <col min="505" max="505" width="12.5703125" bestFit="1" customWidth="1"/>
    <col min="506" max="506" width="26.7109375" bestFit="1" customWidth="1"/>
    <col min="507" max="507" width="25.5703125" bestFit="1" customWidth="1"/>
    <col min="508" max="508" width="12.5703125" bestFit="1" customWidth="1"/>
    <col min="509" max="509" width="26.7109375" bestFit="1" customWidth="1"/>
    <col min="510" max="510" width="25.5703125" bestFit="1" customWidth="1"/>
    <col min="511" max="511" width="12.5703125" bestFit="1" customWidth="1"/>
    <col min="512" max="512" width="26.7109375" bestFit="1" customWidth="1"/>
    <col min="513" max="513" width="25.5703125" bestFit="1" customWidth="1"/>
    <col min="514" max="514" width="12.5703125" bestFit="1" customWidth="1"/>
    <col min="515" max="515" width="26.7109375" bestFit="1" customWidth="1"/>
    <col min="516" max="516" width="25.5703125" bestFit="1" customWidth="1"/>
    <col min="517" max="517" width="12.5703125" bestFit="1" customWidth="1"/>
    <col min="518" max="518" width="26.7109375" bestFit="1" customWidth="1"/>
    <col min="519" max="519" width="25.5703125" bestFit="1" customWidth="1"/>
    <col min="520" max="520" width="12.5703125" bestFit="1" customWidth="1"/>
    <col min="521" max="521" width="26.7109375" bestFit="1" customWidth="1"/>
    <col min="522" max="522" width="25.5703125" bestFit="1" customWidth="1"/>
    <col min="523" max="523" width="12.5703125" bestFit="1" customWidth="1"/>
    <col min="524" max="524" width="26.7109375" bestFit="1" customWidth="1"/>
    <col min="525" max="525" width="25.5703125" bestFit="1" customWidth="1"/>
    <col min="526" max="526" width="12.5703125" bestFit="1" customWidth="1"/>
    <col min="527" max="527" width="26.7109375" bestFit="1" customWidth="1"/>
    <col min="528" max="528" width="25.5703125" bestFit="1" customWidth="1"/>
    <col min="529" max="529" width="12.5703125" bestFit="1" customWidth="1"/>
    <col min="530" max="530" width="26.7109375" bestFit="1" customWidth="1"/>
    <col min="531" max="531" width="25.5703125" bestFit="1" customWidth="1"/>
    <col min="532" max="532" width="12.5703125" bestFit="1" customWidth="1"/>
    <col min="533" max="533" width="26.7109375" bestFit="1" customWidth="1"/>
    <col min="534" max="534" width="25.5703125" bestFit="1" customWidth="1"/>
    <col min="535" max="535" width="12.5703125" bestFit="1" customWidth="1"/>
    <col min="536" max="536" width="26.7109375" bestFit="1" customWidth="1"/>
    <col min="537" max="537" width="25.5703125" bestFit="1" customWidth="1"/>
    <col min="538" max="538" width="12.5703125" bestFit="1" customWidth="1"/>
    <col min="539" max="539" width="26.7109375" bestFit="1" customWidth="1"/>
    <col min="540" max="540" width="25.5703125" bestFit="1" customWidth="1"/>
    <col min="541" max="541" width="12.5703125" bestFit="1" customWidth="1"/>
    <col min="542" max="542" width="26.7109375" bestFit="1" customWidth="1"/>
    <col min="543" max="543" width="25.5703125" bestFit="1" customWidth="1"/>
    <col min="544" max="544" width="12.5703125" bestFit="1" customWidth="1"/>
    <col min="545" max="545" width="26.7109375" bestFit="1" customWidth="1"/>
    <col min="546" max="546" width="25.5703125" bestFit="1" customWidth="1"/>
  </cols>
  <sheetData>
    <row r="1" spans="2:13" ht="169.5" customHeight="1" x14ac:dyDescent="0.25"/>
    <row r="2" spans="2:13" ht="21" x14ac:dyDescent="0.35">
      <c r="B2" s="89" t="s">
        <v>837</v>
      </c>
      <c r="C2" s="89"/>
      <c r="D2" s="89"/>
      <c r="E2" s="87" t="s">
        <v>0</v>
      </c>
      <c r="F2" s="88"/>
      <c r="J2" s="31"/>
    </row>
    <row r="3" spans="2:13" ht="39" customHeight="1" x14ac:dyDescent="0.25">
      <c r="B3" s="34" t="s">
        <v>834</v>
      </c>
      <c r="C3" s="12" t="s">
        <v>832</v>
      </c>
      <c r="D3" s="34" t="s">
        <v>835</v>
      </c>
      <c r="E3" s="34" t="s">
        <v>836</v>
      </c>
      <c r="F3" s="75" t="s">
        <v>838</v>
      </c>
      <c r="G3" s="12" t="s">
        <v>833</v>
      </c>
      <c r="H3" s="11"/>
      <c r="I3" s="86" t="s">
        <v>841</v>
      </c>
      <c r="J3" s="86"/>
      <c r="K3" s="86"/>
      <c r="L3" s="86"/>
      <c r="M3" s="35" t="s">
        <v>831</v>
      </c>
    </row>
    <row r="4" spans="2:13" ht="20.100000000000001" customHeight="1" x14ac:dyDescent="0.25">
      <c r="B4" s="60" t="s">
        <v>190</v>
      </c>
      <c r="C4" s="61" t="s">
        <v>191</v>
      </c>
      <c r="D4" s="62">
        <v>720</v>
      </c>
      <c r="E4" s="63">
        <v>220.32000000000269</v>
      </c>
      <c r="F4" s="76">
        <f>INSTÂNCIA[[#This Row],[Dólar americano]]*5.0795</f>
        <v>1119.1154400000137</v>
      </c>
      <c r="G4" s="64" t="s">
        <v>4</v>
      </c>
      <c r="H4" s="32"/>
      <c r="I4" s="86"/>
      <c r="J4" s="86"/>
      <c r="K4" s="86"/>
      <c r="L4" s="86"/>
    </row>
    <row r="5" spans="2:13" ht="18.75" x14ac:dyDescent="0.3">
      <c r="B5" s="60" t="s">
        <v>192</v>
      </c>
      <c r="C5" s="61" t="s">
        <v>193</v>
      </c>
      <c r="D5" s="62">
        <v>720</v>
      </c>
      <c r="E5" s="63">
        <v>188.6400000000003</v>
      </c>
      <c r="F5" s="76">
        <f>INSTÂNCIA[[#This Row],[Dólar americano]]*5.0795</f>
        <v>958.19688000000156</v>
      </c>
      <c r="G5" s="64" t="s">
        <v>4</v>
      </c>
      <c r="H5" s="32"/>
      <c r="I5" s="40" t="s">
        <v>833</v>
      </c>
      <c r="J5" s="45" t="s">
        <v>839</v>
      </c>
      <c r="K5" s="45" t="s">
        <v>842</v>
      </c>
      <c r="L5" s="45" t="s">
        <v>843</v>
      </c>
    </row>
    <row r="6" spans="2:13" ht="18.75" x14ac:dyDescent="0.3">
      <c r="B6" s="60" t="s">
        <v>192</v>
      </c>
      <c r="C6" s="61" t="s">
        <v>194</v>
      </c>
      <c r="D6" s="62">
        <v>720</v>
      </c>
      <c r="E6" s="63">
        <v>188.6400000000003</v>
      </c>
      <c r="F6" s="76">
        <f>INSTÂNCIA[[#This Row],[Dólar americano]]*5.0795</f>
        <v>958.19688000000156</v>
      </c>
      <c r="G6" s="64" t="s">
        <v>4</v>
      </c>
      <c r="H6" s="32"/>
      <c r="I6" s="48" t="s">
        <v>4</v>
      </c>
      <c r="J6" s="47"/>
      <c r="K6" s="47"/>
      <c r="L6" s="47"/>
    </row>
    <row r="7" spans="2:13" ht="17.25" x14ac:dyDescent="0.3">
      <c r="B7" s="60" t="s">
        <v>55</v>
      </c>
      <c r="C7" s="61" t="s">
        <v>56</v>
      </c>
      <c r="D7" s="62">
        <v>720</v>
      </c>
      <c r="E7" s="63">
        <v>114.48000000000161</v>
      </c>
      <c r="F7" s="76">
        <f>INSTÂNCIA[[#This Row],[Dólar americano]]*5.0795</f>
        <v>581.50116000000821</v>
      </c>
      <c r="G7" s="64" t="s">
        <v>4</v>
      </c>
      <c r="H7" s="32"/>
      <c r="I7" s="39" t="s">
        <v>2</v>
      </c>
      <c r="J7" s="37">
        <v>11</v>
      </c>
      <c r="K7" s="43">
        <v>102.99892083539892</v>
      </c>
      <c r="L7" s="44">
        <v>523.18301838340892</v>
      </c>
    </row>
    <row r="8" spans="2:13" ht="17.25" x14ac:dyDescent="0.3">
      <c r="B8" s="60" t="s">
        <v>186</v>
      </c>
      <c r="C8" s="61" t="s">
        <v>187</v>
      </c>
      <c r="D8" s="62">
        <v>719</v>
      </c>
      <c r="E8" s="63">
        <v>94.189000000000149</v>
      </c>
      <c r="F8" s="76">
        <f>INSTÂNCIA[[#This Row],[Dólar americano]]*5.0795</f>
        <v>478.43302550000078</v>
      </c>
      <c r="G8" s="64" t="s">
        <v>4</v>
      </c>
      <c r="H8" s="32"/>
      <c r="I8" s="39" t="s">
        <v>181</v>
      </c>
      <c r="J8" s="37">
        <v>4</v>
      </c>
      <c r="K8" s="43">
        <v>60.223314681599767</v>
      </c>
      <c r="L8" s="44">
        <v>305.90432692518607</v>
      </c>
    </row>
    <row r="9" spans="2:13" ht="17.25" x14ac:dyDescent="0.3">
      <c r="B9" s="60" t="s">
        <v>49</v>
      </c>
      <c r="C9" s="61" t="s">
        <v>50</v>
      </c>
      <c r="D9" s="62">
        <v>719.99999999999864</v>
      </c>
      <c r="E9" s="63">
        <v>66.527999999999565</v>
      </c>
      <c r="F9" s="76">
        <f>INSTÂNCIA[[#This Row],[Dólar americano]]*5.0795</f>
        <v>337.92897599999782</v>
      </c>
      <c r="G9" s="64" t="s">
        <v>4</v>
      </c>
      <c r="H9" s="32"/>
      <c r="I9" s="39" t="s">
        <v>51</v>
      </c>
      <c r="J9" s="37">
        <v>3</v>
      </c>
      <c r="K9" s="43">
        <v>65.232000000000795</v>
      </c>
      <c r="L9" s="44">
        <v>331.34594400000401</v>
      </c>
    </row>
    <row r="10" spans="2:13" ht="17.25" x14ac:dyDescent="0.3">
      <c r="B10" s="60" t="s">
        <v>147</v>
      </c>
      <c r="C10" s="61" t="s">
        <v>149</v>
      </c>
      <c r="D10" s="62">
        <v>720</v>
      </c>
      <c r="E10" s="63">
        <v>53.56799999999938</v>
      </c>
      <c r="F10" s="76">
        <f>INSTÂNCIA[[#This Row],[Dólar americano]]*5.0795</f>
        <v>272.09865599999688</v>
      </c>
      <c r="G10" s="64" t="s">
        <v>4</v>
      </c>
      <c r="H10" s="32"/>
      <c r="I10" s="39" t="s">
        <v>192</v>
      </c>
      <c r="J10" s="37">
        <v>2</v>
      </c>
      <c r="K10" s="43">
        <v>377.2800000000006</v>
      </c>
      <c r="L10" s="44">
        <v>1916.3937600000031</v>
      </c>
    </row>
    <row r="11" spans="2:13" ht="17.25" x14ac:dyDescent="0.3">
      <c r="B11" s="60" t="s">
        <v>147</v>
      </c>
      <c r="C11" s="61" t="s">
        <v>150</v>
      </c>
      <c r="D11" s="62">
        <v>720</v>
      </c>
      <c r="E11" s="63">
        <v>33.407999999999483</v>
      </c>
      <c r="F11" s="76">
        <f>INSTÂNCIA[[#This Row],[Dólar americano]]*5.0795</f>
        <v>169.69593599999737</v>
      </c>
      <c r="G11" s="64" t="s">
        <v>16</v>
      </c>
      <c r="H11" s="32"/>
      <c r="I11" s="39" t="s">
        <v>147</v>
      </c>
      <c r="J11" s="37">
        <v>2</v>
      </c>
      <c r="K11" s="43">
        <v>80.351999999999066</v>
      </c>
      <c r="L11" s="44">
        <v>408.14798399999529</v>
      </c>
    </row>
    <row r="12" spans="2:13" ht="17.25" x14ac:dyDescent="0.3">
      <c r="B12" s="60" t="s">
        <v>195</v>
      </c>
      <c r="C12" s="61" t="s">
        <v>196</v>
      </c>
      <c r="D12" s="62">
        <v>720</v>
      </c>
      <c r="E12" s="63">
        <v>27.072000000000251</v>
      </c>
      <c r="F12" s="76">
        <f>INSTÂNCIA[[#This Row],[Dólar americano]]*5.0795</f>
        <v>137.51222400000128</v>
      </c>
      <c r="G12" s="64" t="s">
        <v>16</v>
      </c>
      <c r="H12" s="32"/>
      <c r="I12" s="39" t="s">
        <v>188</v>
      </c>
      <c r="J12" s="37">
        <v>1</v>
      </c>
      <c r="K12" s="43">
        <v>2.704000000000002</v>
      </c>
      <c r="L12" s="44">
        <v>13.734968000000011</v>
      </c>
    </row>
    <row r="13" spans="2:13" ht="17.25" x14ac:dyDescent="0.3">
      <c r="B13" s="60" t="s">
        <v>147</v>
      </c>
      <c r="C13" s="61" t="s">
        <v>148</v>
      </c>
      <c r="D13" s="62">
        <v>720</v>
      </c>
      <c r="E13" s="63">
        <v>26.78399999999969</v>
      </c>
      <c r="F13" s="76">
        <f>INSTÂNCIA[[#This Row],[Dólar americano]]*5.0795</f>
        <v>136.04932799999844</v>
      </c>
      <c r="G13" s="64" t="s">
        <v>4</v>
      </c>
      <c r="H13" s="32"/>
      <c r="I13" s="39" t="s">
        <v>49</v>
      </c>
      <c r="J13" s="37">
        <v>1</v>
      </c>
      <c r="K13" s="43">
        <v>66.527999999999565</v>
      </c>
      <c r="L13" s="44">
        <v>337.92897599999782</v>
      </c>
    </row>
    <row r="14" spans="2:13" ht="17.25" x14ac:dyDescent="0.3">
      <c r="B14" s="60" t="s">
        <v>181</v>
      </c>
      <c r="C14" s="61" t="s">
        <v>184</v>
      </c>
      <c r="D14" s="62">
        <v>720</v>
      </c>
      <c r="E14" s="63">
        <v>24.191999999999904</v>
      </c>
      <c r="F14" s="76">
        <f>INSTÂNCIA[[#This Row],[Dólar americano]]*5.0795</f>
        <v>122.88326399999953</v>
      </c>
      <c r="G14" s="64" t="s">
        <v>4</v>
      </c>
      <c r="H14" s="32"/>
      <c r="I14" s="38" t="s">
        <v>186</v>
      </c>
      <c r="J14" s="37">
        <v>1</v>
      </c>
      <c r="K14" s="43">
        <v>94.189000000000149</v>
      </c>
      <c r="L14" s="44">
        <v>478.43302550000078</v>
      </c>
    </row>
    <row r="15" spans="2:13" ht="17.25" x14ac:dyDescent="0.3">
      <c r="B15" s="60" t="s">
        <v>51</v>
      </c>
      <c r="C15" s="61" t="s">
        <v>52</v>
      </c>
      <c r="D15" s="62">
        <v>720</v>
      </c>
      <c r="E15" s="63">
        <v>21.744000000000263</v>
      </c>
      <c r="F15" s="76">
        <f>INSTÂNCIA[[#This Row],[Dólar americano]]*5.0795</f>
        <v>110.44864800000134</v>
      </c>
      <c r="G15" s="64" t="s">
        <v>4</v>
      </c>
      <c r="H15" s="32"/>
      <c r="I15" s="39" t="s">
        <v>55</v>
      </c>
      <c r="J15" s="37">
        <v>1</v>
      </c>
      <c r="K15" s="43">
        <v>114.48000000000161</v>
      </c>
      <c r="L15" s="44">
        <v>581.50116000000821</v>
      </c>
    </row>
    <row r="16" spans="2:13" ht="17.25" x14ac:dyDescent="0.3">
      <c r="B16" s="60" t="s">
        <v>51</v>
      </c>
      <c r="C16" s="61" t="s">
        <v>53</v>
      </c>
      <c r="D16" s="62">
        <v>720</v>
      </c>
      <c r="E16" s="63">
        <v>21.744000000000263</v>
      </c>
      <c r="F16" s="76">
        <f>INSTÂNCIA[[#This Row],[Dólar americano]]*5.0795</f>
        <v>110.44864800000134</v>
      </c>
      <c r="G16" s="64" t="s">
        <v>4</v>
      </c>
      <c r="H16" s="32"/>
      <c r="I16" s="39" t="s">
        <v>190</v>
      </c>
      <c r="J16" s="37">
        <v>1</v>
      </c>
      <c r="K16" s="43">
        <v>220.32000000000269</v>
      </c>
      <c r="L16" s="44">
        <v>1119.1154400000137</v>
      </c>
    </row>
    <row r="17" spans="2:12" ht="18.75" x14ac:dyDescent="0.3">
      <c r="B17" s="60" t="s">
        <v>51</v>
      </c>
      <c r="C17" s="61" t="s">
        <v>54</v>
      </c>
      <c r="D17" s="62">
        <v>720</v>
      </c>
      <c r="E17" s="63">
        <v>21.744000000000263</v>
      </c>
      <c r="F17" s="76">
        <f>INSTÂNCIA[[#This Row],[Dólar americano]]*5.0795</f>
        <v>110.44864800000134</v>
      </c>
      <c r="G17" s="64" t="s">
        <v>4</v>
      </c>
      <c r="H17" s="32"/>
      <c r="I17" s="49" t="s">
        <v>844</v>
      </c>
      <c r="J17" s="50">
        <v>27</v>
      </c>
      <c r="K17" s="55">
        <v>1184.3072355170038</v>
      </c>
      <c r="L17" s="56">
        <v>6015.6886028086201</v>
      </c>
    </row>
    <row r="18" spans="2:12" ht="18.75" x14ac:dyDescent="0.25">
      <c r="B18" s="60" t="s">
        <v>181</v>
      </c>
      <c r="C18" s="61" t="s">
        <v>182</v>
      </c>
      <c r="D18" s="62">
        <v>549</v>
      </c>
      <c r="E18" s="63">
        <v>18.44639999999993</v>
      </c>
      <c r="F18" s="76">
        <f>INSTÂNCIA[[#This Row],[Dólar americano]]*5.0795</f>
        <v>93.698488799999652</v>
      </c>
      <c r="G18" s="64" t="s">
        <v>4</v>
      </c>
      <c r="H18" s="32"/>
      <c r="I18" s="48" t="s">
        <v>16</v>
      </c>
      <c r="J18" s="36"/>
      <c r="K18" s="46"/>
      <c r="L18" s="46"/>
    </row>
    <row r="19" spans="2:12" ht="17.25" x14ac:dyDescent="0.3">
      <c r="B19" s="60" t="s">
        <v>181</v>
      </c>
      <c r="C19" s="61" t="s">
        <v>183</v>
      </c>
      <c r="D19" s="62">
        <v>485</v>
      </c>
      <c r="E19" s="63">
        <v>16.295999999999939</v>
      </c>
      <c r="F19" s="76">
        <f>INSTÂNCIA[[#This Row],[Dólar americano]]*5.0795</f>
        <v>82.7755319999997</v>
      </c>
      <c r="G19" s="64" t="s">
        <v>4</v>
      </c>
      <c r="H19" s="32"/>
      <c r="I19" s="39" t="s">
        <v>55</v>
      </c>
      <c r="J19" s="37">
        <v>90</v>
      </c>
      <c r="K19" s="43">
        <v>1.7772501999999997</v>
      </c>
      <c r="L19" s="44">
        <v>9.0275423908999954</v>
      </c>
    </row>
    <row r="20" spans="2:12" ht="17.25" x14ac:dyDescent="0.3">
      <c r="B20" s="60" t="s">
        <v>2</v>
      </c>
      <c r="C20" s="61" t="s">
        <v>3</v>
      </c>
      <c r="D20" s="62">
        <v>720</v>
      </c>
      <c r="E20" s="63">
        <v>13.391999999999845</v>
      </c>
      <c r="F20" s="76">
        <f>INSTÂNCIA[[#This Row],[Dólar americano]]*5.0795</f>
        <v>68.02466399999922</v>
      </c>
      <c r="G20" s="64" t="s">
        <v>4</v>
      </c>
      <c r="H20" s="32"/>
      <c r="I20" s="39" t="s">
        <v>209</v>
      </c>
      <c r="J20" s="37">
        <v>60</v>
      </c>
      <c r="K20" s="43">
        <v>0.29286120959999995</v>
      </c>
      <c r="L20" s="44">
        <v>1.4875885141632004</v>
      </c>
    </row>
    <row r="21" spans="2:12" ht="17.25" x14ac:dyDescent="0.3">
      <c r="B21" s="60" t="s">
        <v>2</v>
      </c>
      <c r="C21" s="61" t="s">
        <v>5</v>
      </c>
      <c r="D21" s="62">
        <v>720</v>
      </c>
      <c r="E21" s="63">
        <v>13.391999999999845</v>
      </c>
      <c r="F21" s="76">
        <f>INSTÂNCIA[[#This Row],[Dólar americano]]*5.0795</f>
        <v>68.02466399999922</v>
      </c>
      <c r="G21" s="64" t="s">
        <v>4</v>
      </c>
      <c r="H21" s="32"/>
      <c r="I21" s="39" t="s">
        <v>2</v>
      </c>
      <c r="J21" s="37">
        <v>33</v>
      </c>
      <c r="K21" s="43">
        <v>16.721367775199742</v>
      </c>
      <c r="L21" s="44">
        <v>84.936187614127107</v>
      </c>
    </row>
    <row r="22" spans="2:12" ht="17.25" x14ac:dyDescent="0.3">
      <c r="B22" s="60" t="s">
        <v>2</v>
      </c>
      <c r="C22" s="61" t="s">
        <v>6</v>
      </c>
      <c r="D22" s="62">
        <v>720</v>
      </c>
      <c r="E22" s="63">
        <v>13.391999999999845</v>
      </c>
      <c r="F22" s="76">
        <f>INSTÂNCIA[[#This Row],[Dólar americano]]*5.0795</f>
        <v>68.02466399999922</v>
      </c>
      <c r="G22" s="64" t="s">
        <v>4</v>
      </c>
      <c r="H22" s="32"/>
      <c r="I22" s="39" t="s">
        <v>147</v>
      </c>
      <c r="J22" s="37">
        <v>31</v>
      </c>
      <c r="K22" s="43">
        <v>33.458215147199489</v>
      </c>
      <c r="L22" s="44">
        <v>169.95100384019972</v>
      </c>
    </row>
    <row r="23" spans="2:12" ht="17.25" x14ac:dyDescent="0.3">
      <c r="B23" s="60" t="s">
        <v>2</v>
      </c>
      <c r="C23" s="61" t="s">
        <v>7</v>
      </c>
      <c r="D23" s="62">
        <v>720</v>
      </c>
      <c r="E23" s="63">
        <v>13.391999999999845</v>
      </c>
      <c r="F23" s="76">
        <f>INSTÂNCIA[[#This Row],[Dólar americano]]*5.0795</f>
        <v>68.02466399999922</v>
      </c>
      <c r="G23" s="64" t="s">
        <v>4</v>
      </c>
      <c r="H23" s="32"/>
      <c r="I23" s="39" t="s">
        <v>195</v>
      </c>
      <c r="J23" s="37">
        <v>13</v>
      </c>
      <c r="K23" s="43">
        <v>27.219726226400248</v>
      </c>
      <c r="L23" s="44">
        <v>138.26259936700006</v>
      </c>
    </row>
    <row r="24" spans="2:12" ht="17.25" x14ac:dyDescent="0.3">
      <c r="B24" s="60" t="s">
        <v>2</v>
      </c>
      <c r="C24" s="61" t="s">
        <v>8</v>
      </c>
      <c r="D24" s="62">
        <v>720</v>
      </c>
      <c r="E24" s="63">
        <v>13.391999999999845</v>
      </c>
      <c r="F24" s="76">
        <f>INSTÂNCIA[[#This Row],[Dólar americano]]*5.0795</f>
        <v>68.02466399999922</v>
      </c>
      <c r="G24" s="64" t="s">
        <v>4</v>
      </c>
      <c r="H24" s="32"/>
      <c r="I24" s="39" t="s">
        <v>270</v>
      </c>
      <c r="J24" s="37">
        <v>5</v>
      </c>
      <c r="K24" s="43">
        <v>7.3988452799999993E-2</v>
      </c>
      <c r="L24" s="44">
        <v>0.37582434599760006</v>
      </c>
    </row>
    <row r="25" spans="2:12" ht="18.75" x14ac:dyDescent="0.3">
      <c r="B25" s="60" t="s">
        <v>2</v>
      </c>
      <c r="C25" s="61" t="s">
        <v>10</v>
      </c>
      <c r="D25" s="62">
        <v>720</v>
      </c>
      <c r="E25" s="63">
        <v>13.391999999999845</v>
      </c>
      <c r="F25" s="76">
        <f>INSTÂNCIA[[#This Row],[Dólar americano]]*5.0795</f>
        <v>68.02466399999922</v>
      </c>
      <c r="G25" s="64" t="s">
        <v>4</v>
      </c>
      <c r="H25" s="32"/>
      <c r="I25" s="49" t="s">
        <v>844</v>
      </c>
      <c r="J25" s="50">
        <v>232</v>
      </c>
      <c r="K25" s="55">
        <v>79.543409011199515</v>
      </c>
      <c r="L25" s="56">
        <v>404.04074607238783</v>
      </c>
    </row>
    <row r="26" spans="2:12" ht="18.75" x14ac:dyDescent="0.3">
      <c r="B26" s="60" t="s">
        <v>2</v>
      </c>
      <c r="C26" s="61" t="s">
        <v>12</v>
      </c>
      <c r="D26" s="62">
        <v>720</v>
      </c>
      <c r="E26" s="63">
        <v>13.391999999999845</v>
      </c>
      <c r="F26" s="76">
        <f>INSTÂNCIA[[#This Row],[Dólar americano]]*5.0795</f>
        <v>68.02466399999922</v>
      </c>
      <c r="G26" s="64" t="s">
        <v>4</v>
      </c>
      <c r="H26" s="32"/>
      <c r="I26" s="51" t="s">
        <v>840</v>
      </c>
      <c r="J26" s="52">
        <v>259</v>
      </c>
      <c r="K26" s="53">
        <v>1263.8506445282026</v>
      </c>
      <c r="L26" s="54">
        <v>6419.7293488810046</v>
      </c>
    </row>
    <row r="27" spans="2:12" ht="20.100000000000001" customHeight="1" x14ac:dyDescent="0.25">
      <c r="B27" s="60" t="s">
        <v>2</v>
      </c>
      <c r="C27" s="61" t="s">
        <v>15</v>
      </c>
      <c r="D27" s="62">
        <v>720</v>
      </c>
      <c r="E27" s="63">
        <v>8.3519999999998706</v>
      </c>
      <c r="F27" s="76">
        <f>INSTÂNCIA[[#This Row],[Dólar americano]]*5.0795</f>
        <v>42.423983999999344</v>
      </c>
      <c r="G27" s="64" t="s">
        <v>16</v>
      </c>
      <c r="H27" s="32"/>
      <c r="K27"/>
    </row>
    <row r="28" spans="2:12" ht="20.100000000000001" customHeight="1" x14ac:dyDescent="0.25">
      <c r="B28" s="60" t="s">
        <v>2</v>
      </c>
      <c r="C28" s="61" t="s">
        <v>17</v>
      </c>
      <c r="D28" s="62">
        <v>720</v>
      </c>
      <c r="E28" s="63">
        <v>8.3519999999998706</v>
      </c>
      <c r="F28" s="76">
        <f>INSTÂNCIA[[#This Row],[Dólar americano]]*5.0795</f>
        <v>42.423983999999344</v>
      </c>
      <c r="G28" s="64" t="s">
        <v>16</v>
      </c>
      <c r="H28" s="32"/>
      <c r="K28"/>
    </row>
    <row r="29" spans="2:12" ht="20.100000000000001" customHeight="1" x14ac:dyDescent="0.25">
      <c r="B29" s="60" t="s">
        <v>2</v>
      </c>
      <c r="C29" s="61" t="s">
        <v>9</v>
      </c>
      <c r="D29" s="62">
        <v>194.258611</v>
      </c>
      <c r="E29" s="63">
        <v>3.613210164600011</v>
      </c>
      <c r="F29" s="76">
        <f>INSTÂNCIA[[#This Row],[Dólar americano]]*5.0795</f>
        <v>18.353301031085756</v>
      </c>
      <c r="G29" s="64" t="s">
        <v>4</v>
      </c>
      <c r="H29" s="32"/>
      <c r="K29"/>
    </row>
    <row r="30" spans="2:12" ht="20.100000000000001" customHeight="1" x14ac:dyDescent="0.25">
      <c r="B30" s="60" t="s">
        <v>2</v>
      </c>
      <c r="C30" s="61" t="s">
        <v>13</v>
      </c>
      <c r="D30" s="62">
        <v>170.317778</v>
      </c>
      <c r="E30" s="63">
        <v>3.1679106708000071</v>
      </c>
      <c r="F30" s="76">
        <f>INSTÂNCIA[[#This Row],[Dólar americano]]*5.0795</f>
        <v>16.091402252328638</v>
      </c>
      <c r="G30" s="64" t="s">
        <v>4</v>
      </c>
      <c r="H30" s="32"/>
      <c r="K30"/>
    </row>
    <row r="31" spans="2:12" ht="20.100000000000001" customHeight="1" x14ac:dyDescent="0.25">
      <c r="B31" s="60" t="s">
        <v>188</v>
      </c>
      <c r="C31" s="61" t="s">
        <v>189</v>
      </c>
      <c r="D31" s="62">
        <v>52</v>
      </c>
      <c r="E31" s="63">
        <v>2.704000000000002</v>
      </c>
      <c r="F31" s="76">
        <f>INSTÂNCIA[[#This Row],[Dólar americano]]*5.0795</f>
        <v>13.734968000000011</v>
      </c>
      <c r="G31" s="64" t="s">
        <v>4</v>
      </c>
      <c r="H31" s="32"/>
      <c r="K31"/>
    </row>
    <row r="32" spans="2:12" ht="20.100000000000001" customHeight="1" x14ac:dyDescent="0.25">
      <c r="B32" s="60" t="s">
        <v>2</v>
      </c>
      <c r="C32" s="61" t="s">
        <v>11</v>
      </c>
      <c r="D32" s="62">
        <v>128</v>
      </c>
      <c r="E32" s="63">
        <v>2.3807999999999998</v>
      </c>
      <c r="F32" s="76">
        <f>INSTÂNCIA[[#This Row],[Dólar americano]]*5.0795</f>
        <v>12.0932736</v>
      </c>
      <c r="G32" s="64" t="s">
        <v>4</v>
      </c>
      <c r="H32" s="32"/>
      <c r="K32"/>
    </row>
    <row r="33" spans="2:11" ht="20.100000000000001" customHeight="1" x14ac:dyDescent="0.25">
      <c r="B33" s="60" t="s">
        <v>181</v>
      </c>
      <c r="C33" s="61" t="s">
        <v>185</v>
      </c>
      <c r="D33" s="62">
        <v>38.360556000000003</v>
      </c>
      <c r="E33" s="63">
        <v>1.2889146816000001</v>
      </c>
      <c r="F33" s="76">
        <f>INSTÂNCIA[[#This Row],[Dólar americano]]*5.0795</f>
        <v>6.5470421251872013</v>
      </c>
      <c r="G33" s="64" t="s">
        <v>4</v>
      </c>
      <c r="H33" s="32"/>
      <c r="K33"/>
    </row>
    <row r="34" spans="2:11" ht="20.100000000000001" customHeight="1" x14ac:dyDescent="0.25">
      <c r="B34" s="60" t="s">
        <v>2</v>
      </c>
      <c r="C34" s="61" t="s">
        <v>14</v>
      </c>
      <c r="D34" s="62">
        <v>5</v>
      </c>
      <c r="E34" s="67">
        <v>9.2999999999999999E-2</v>
      </c>
      <c r="F34" s="76">
        <f>INSTÂNCIA[[#This Row],[Dólar americano]]*5.0795</f>
        <v>0.47239350000000002</v>
      </c>
      <c r="G34" s="64" t="s">
        <v>4</v>
      </c>
      <c r="H34" s="32"/>
      <c r="K34"/>
    </row>
    <row r="35" spans="2:11" ht="20.100000000000001" customHeight="1" x14ac:dyDescent="0.25">
      <c r="B35" s="60" t="s">
        <v>55</v>
      </c>
      <c r="C35" s="61" t="s">
        <v>143</v>
      </c>
      <c r="D35" s="62">
        <v>0.21222199999999999</v>
      </c>
      <c r="E35" s="67">
        <v>2.12222E-2</v>
      </c>
      <c r="F35" s="76">
        <f>INSTÂNCIA[[#This Row],[Dólar americano]]*5.0795</f>
        <v>0.10779816490000001</v>
      </c>
      <c r="G35" s="64" t="s">
        <v>16</v>
      </c>
      <c r="H35" s="32"/>
      <c r="K35"/>
    </row>
    <row r="36" spans="2:11" ht="20.100000000000001" customHeight="1" x14ac:dyDescent="0.25">
      <c r="B36" s="60" t="s">
        <v>55</v>
      </c>
      <c r="C36" s="61" t="s">
        <v>78</v>
      </c>
      <c r="D36" s="62">
        <v>0.21194399999999999</v>
      </c>
      <c r="E36" s="67">
        <v>2.1194399999999999E-2</v>
      </c>
      <c r="F36" s="76">
        <f>INSTÂNCIA[[#This Row],[Dólar americano]]*5.0795</f>
        <v>0.1076569548</v>
      </c>
      <c r="G36" s="64" t="s">
        <v>16</v>
      </c>
      <c r="H36" s="32"/>
      <c r="K36"/>
    </row>
    <row r="37" spans="2:11" ht="20.100000000000001" customHeight="1" x14ac:dyDescent="0.25">
      <c r="B37" s="60" t="s">
        <v>55</v>
      </c>
      <c r="C37" s="61" t="s">
        <v>90</v>
      </c>
      <c r="D37" s="62">
        <v>0.21194399999999999</v>
      </c>
      <c r="E37" s="67">
        <v>2.1194399999999999E-2</v>
      </c>
      <c r="F37" s="76">
        <f>INSTÂNCIA[[#This Row],[Dólar americano]]*5.0795</f>
        <v>0.1076569548</v>
      </c>
      <c r="G37" s="64" t="s">
        <v>16</v>
      </c>
      <c r="H37" s="32"/>
      <c r="K37"/>
    </row>
    <row r="38" spans="2:11" ht="20.100000000000001" customHeight="1" x14ac:dyDescent="0.25">
      <c r="B38" s="60" t="s">
        <v>55</v>
      </c>
      <c r="C38" s="61" t="s">
        <v>121</v>
      </c>
      <c r="D38" s="62">
        <v>0.21194399999999999</v>
      </c>
      <c r="E38" s="67">
        <v>2.1194399999999999E-2</v>
      </c>
      <c r="F38" s="76">
        <f>INSTÂNCIA[[#This Row],[Dólar americano]]*5.0795</f>
        <v>0.1076569548</v>
      </c>
      <c r="G38" s="64" t="s">
        <v>16</v>
      </c>
      <c r="H38" s="32"/>
      <c r="K38"/>
    </row>
    <row r="39" spans="2:11" ht="20.100000000000001" customHeight="1" x14ac:dyDescent="0.25">
      <c r="B39" s="60" t="s">
        <v>55</v>
      </c>
      <c r="C39" s="61" t="s">
        <v>106</v>
      </c>
      <c r="D39" s="62">
        <v>0.21111099999999999</v>
      </c>
      <c r="E39" s="67">
        <v>2.1111100000000001E-2</v>
      </c>
      <c r="F39" s="76">
        <f>INSTÂNCIA[[#This Row],[Dólar americano]]*5.0795</f>
        <v>0.10723383245000001</v>
      </c>
      <c r="G39" s="64" t="s">
        <v>16</v>
      </c>
      <c r="H39" s="32"/>
      <c r="K39"/>
    </row>
    <row r="40" spans="2:11" ht="20.100000000000001" customHeight="1" x14ac:dyDescent="0.25">
      <c r="B40" s="60" t="s">
        <v>55</v>
      </c>
      <c r="C40" s="61" t="s">
        <v>61</v>
      </c>
      <c r="D40" s="62">
        <v>0.21083299999999999</v>
      </c>
      <c r="E40" s="67">
        <v>2.1083299999999999E-2</v>
      </c>
      <c r="F40" s="76">
        <f>INSTÂNCIA[[#This Row],[Dólar americano]]*5.0795</f>
        <v>0.10709262235</v>
      </c>
      <c r="G40" s="64" t="s">
        <v>16</v>
      </c>
      <c r="H40" s="32"/>
      <c r="K40"/>
    </row>
    <row r="41" spans="2:11" ht="20.100000000000001" customHeight="1" x14ac:dyDescent="0.25">
      <c r="B41" s="60" t="s">
        <v>55</v>
      </c>
      <c r="C41" s="61" t="s">
        <v>99</v>
      </c>
      <c r="D41" s="62">
        <v>0.21083299999999999</v>
      </c>
      <c r="E41" s="67">
        <v>2.1083299999999999E-2</v>
      </c>
      <c r="F41" s="76">
        <f>INSTÂNCIA[[#This Row],[Dólar americano]]*5.0795</f>
        <v>0.10709262235</v>
      </c>
      <c r="G41" s="64" t="s">
        <v>16</v>
      </c>
      <c r="H41" s="32"/>
      <c r="K41"/>
    </row>
    <row r="42" spans="2:11" ht="20.100000000000001" customHeight="1" x14ac:dyDescent="0.25">
      <c r="B42" s="60" t="s">
        <v>55</v>
      </c>
      <c r="C42" s="61" t="s">
        <v>66</v>
      </c>
      <c r="D42" s="62">
        <v>0.21055599999999999</v>
      </c>
      <c r="E42" s="67">
        <v>2.1055600000000001E-2</v>
      </c>
      <c r="F42" s="76">
        <f>INSTÂNCIA[[#This Row],[Dólar americano]]*5.0795</f>
        <v>0.10695192020000001</v>
      </c>
      <c r="G42" s="64" t="s">
        <v>16</v>
      </c>
      <c r="H42" s="32"/>
      <c r="K42"/>
    </row>
    <row r="43" spans="2:11" ht="20.100000000000001" customHeight="1" x14ac:dyDescent="0.25">
      <c r="B43" s="60" t="s">
        <v>55</v>
      </c>
      <c r="C43" s="61" t="s">
        <v>77</v>
      </c>
      <c r="D43" s="62">
        <v>0.21027799999999999</v>
      </c>
      <c r="E43" s="67">
        <v>2.1027799999999999E-2</v>
      </c>
      <c r="F43" s="76">
        <f>INSTÂNCIA[[#This Row],[Dólar americano]]*5.0795</f>
        <v>0.1068107101</v>
      </c>
      <c r="G43" s="64" t="s">
        <v>16</v>
      </c>
      <c r="H43" s="32"/>
      <c r="K43"/>
    </row>
    <row r="44" spans="2:11" ht="20.100000000000001" customHeight="1" x14ac:dyDescent="0.25">
      <c r="B44" s="60" t="s">
        <v>55</v>
      </c>
      <c r="C44" s="61" t="s">
        <v>119</v>
      </c>
      <c r="D44" s="62">
        <v>0.21027799999999999</v>
      </c>
      <c r="E44" s="67">
        <v>2.1027799999999999E-2</v>
      </c>
      <c r="F44" s="76">
        <f>INSTÂNCIA[[#This Row],[Dólar americano]]*5.0795</f>
        <v>0.1068107101</v>
      </c>
      <c r="G44" s="64" t="s">
        <v>16</v>
      </c>
      <c r="H44" s="32"/>
      <c r="K44"/>
    </row>
    <row r="45" spans="2:11" ht="20.100000000000001" customHeight="1" x14ac:dyDescent="0.25">
      <c r="B45" s="60" t="s">
        <v>55</v>
      </c>
      <c r="C45" s="61" t="s">
        <v>73</v>
      </c>
      <c r="D45" s="62">
        <v>0.21</v>
      </c>
      <c r="E45" s="67">
        <v>2.1000000000000001E-2</v>
      </c>
      <c r="F45" s="76">
        <f>INSTÂNCIA[[#This Row],[Dólar americano]]*5.0795</f>
        <v>0.10666950000000001</v>
      </c>
      <c r="G45" s="64" t="s">
        <v>16</v>
      </c>
      <c r="H45" s="32"/>
      <c r="K45"/>
    </row>
    <row r="46" spans="2:11" ht="20.100000000000001" customHeight="1" x14ac:dyDescent="0.25">
      <c r="B46" s="60" t="s">
        <v>55</v>
      </c>
      <c r="C46" s="61" t="s">
        <v>75</v>
      </c>
      <c r="D46" s="62">
        <v>0.20972199999999999</v>
      </c>
      <c r="E46" s="67">
        <v>2.09722E-2</v>
      </c>
      <c r="F46" s="76">
        <f>INSTÂNCIA[[#This Row],[Dólar americano]]*5.0795</f>
        <v>0.1065282899</v>
      </c>
      <c r="G46" s="64" t="s">
        <v>16</v>
      </c>
      <c r="H46" s="32"/>
      <c r="K46"/>
    </row>
    <row r="47" spans="2:11" ht="20.100000000000001" customHeight="1" x14ac:dyDescent="0.25">
      <c r="B47" s="60" t="s">
        <v>55</v>
      </c>
      <c r="C47" s="61" t="s">
        <v>120</v>
      </c>
      <c r="D47" s="62">
        <v>0.20972199999999999</v>
      </c>
      <c r="E47" s="67">
        <v>2.09722E-2</v>
      </c>
      <c r="F47" s="76">
        <f>INSTÂNCIA[[#This Row],[Dólar americano]]*5.0795</f>
        <v>0.1065282899</v>
      </c>
      <c r="G47" s="64" t="s">
        <v>16</v>
      </c>
      <c r="H47" s="32"/>
      <c r="K47"/>
    </row>
    <row r="48" spans="2:11" ht="20.100000000000001" customHeight="1" x14ac:dyDescent="0.25">
      <c r="B48" s="60" t="s">
        <v>55</v>
      </c>
      <c r="C48" s="61" t="s">
        <v>140</v>
      </c>
      <c r="D48" s="62">
        <v>0.20972199999999999</v>
      </c>
      <c r="E48" s="67">
        <v>2.09722E-2</v>
      </c>
      <c r="F48" s="76">
        <f>INSTÂNCIA[[#This Row],[Dólar americano]]*5.0795</f>
        <v>0.1065282899</v>
      </c>
      <c r="G48" s="64" t="s">
        <v>16</v>
      </c>
      <c r="H48" s="32"/>
      <c r="K48"/>
    </row>
    <row r="49" spans="2:11" ht="20.100000000000001" customHeight="1" x14ac:dyDescent="0.25">
      <c r="B49" s="60" t="s">
        <v>55</v>
      </c>
      <c r="C49" s="61" t="s">
        <v>102</v>
      </c>
      <c r="D49" s="62">
        <v>0.20944399999999999</v>
      </c>
      <c r="E49" s="67">
        <v>2.0944399999999998E-2</v>
      </c>
      <c r="F49" s="76">
        <f>INSTÂNCIA[[#This Row],[Dólar americano]]*5.0795</f>
        <v>0.10638707980000001</v>
      </c>
      <c r="G49" s="64" t="s">
        <v>16</v>
      </c>
      <c r="H49" s="32"/>
      <c r="K49"/>
    </row>
    <row r="50" spans="2:11" ht="20.100000000000001" customHeight="1" x14ac:dyDescent="0.25">
      <c r="B50" s="60" t="s">
        <v>55</v>
      </c>
      <c r="C50" s="61" t="s">
        <v>111</v>
      </c>
      <c r="D50" s="62">
        <v>0.20916699999999999</v>
      </c>
      <c r="E50" s="67">
        <v>2.09167E-2</v>
      </c>
      <c r="F50" s="76">
        <f>INSTÂNCIA[[#This Row],[Dólar americano]]*5.0795</f>
        <v>0.10624637765</v>
      </c>
      <c r="G50" s="64" t="s">
        <v>16</v>
      </c>
      <c r="H50" s="32"/>
      <c r="K50"/>
    </row>
    <row r="51" spans="2:11" ht="20.100000000000001" customHeight="1" x14ac:dyDescent="0.25">
      <c r="B51" s="60" t="s">
        <v>55</v>
      </c>
      <c r="C51" s="61" t="s">
        <v>86</v>
      </c>
      <c r="D51" s="62">
        <v>0.20888899999999999</v>
      </c>
      <c r="E51" s="67">
        <v>2.0888899999999998E-2</v>
      </c>
      <c r="F51" s="76">
        <f>INSTÂNCIA[[#This Row],[Dólar americano]]*5.0795</f>
        <v>0.10610516755</v>
      </c>
      <c r="G51" s="64" t="s">
        <v>16</v>
      </c>
      <c r="H51" s="32"/>
      <c r="K51"/>
    </row>
    <row r="52" spans="2:11" ht="20.100000000000001" customHeight="1" x14ac:dyDescent="0.25">
      <c r="B52" s="60" t="s">
        <v>55</v>
      </c>
      <c r="C52" s="61" t="s">
        <v>89</v>
      </c>
      <c r="D52" s="62">
        <v>0.20833299999999999</v>
      </c>
      <c r="E52" s="67">
        <v>2.0833299999999999E-2</v>
      </c>
      <c r="F52" s="76">
        <f>INSTÂNCIA[[#This Row],[Dólar americano]]*5.0795</f>
        <v>0.10582274735</v>
      </c>
      <c r="G52" s="64" t="s">
        <v>16</v>
      </c>
      <c r="H52" s="32"/>
      <c r="K52"/>
    </row>
    <row r="53" spans="2:11" ht="20.100000000000001" customHeight="1" x14ac:dyDescent="0.25">
      <c r="B53" s="60" t="s">
        <v>55</v>
      </c>
      <c r="C53" s="61" t="s">
        <v>129</v>
      </c>
      <c r="D53" s="62">
        <v>0.20833299999999999</v>
      </c>
      <c r="E53" s="67">
        <v>2.0833299999999999E-2</v>
      </c>
      <c r="F53" s="76">
        <f>INSTÂNCIA[[#This Row],[Dólar americano]]*5.0795</f>
        <v>0.10582274735</v>
      </c>
      <c r="G53" s="64" t="s">
        <v>16</v>
      </c>
      <c r="H53" s="32"/>
      <c r="K53"/>
    </row>
    <row r="54" spans="2:11" ht="20.100000000000001" customHeight="1" x14ac:dyDescent="0.25">
      <c r="B54" s="60" t="s">
        <v>55</v>
      </c>
      <c r="C54" s="61" t="s">
        <v>128</v>
      </c>
      <c r="D54" s="62">
        <v>0.20805599999999999</v>
      </c>
      <c r="E54" s="67">
        <v>2.08056E-2</v>
      </c>
      <c r="F54" s="76">
        <f>INSTÂNCIA[[#This Row],[Dólar americano]]*5.0795</f>
        <v>0.1056820452</v>
      </c>
      <c r="G54" s="64" t="s">
        <v>16</v>
      </c>
      <c r="H54" s="32"/>
      <c r="K54"/>
    </row>
    <row r="55" spans="2:11" ht="20.100000000000001" customHeight="1" x14ac:dyDescent="0.25">
      <c r="B55" s="60" t="s">
        <v>270</v>
      </c>
      <c r="C55" s="61" t="s">
        <v>271</v>
      </c>
      <c r="D55" s="62">
        <v>0.276389</v>
      </c>
      <c r="E55" s="67">
        <v>2.0784452799999999E-2</v>
      </c>
      <c r="F55" s="76">
        <f>INSTÂNCIA[[#This Row],[Dólar americano]]*5.0795</f>
        <v>0.10557462799760001</v>
      </c>
      <c r="G55" s="64" t="s">
        <v>16</v>
      </c>
      <c r="H55" s="32"/>
      <c r="K55"/>
    </row>
    <row r="56" spans="2:11" ht="20.100000000000001" customHeight="1" x14ac:dyDescent="0.25">
      <c r="B56" s="60" t="s">
        <v>55</v>
      </c>
      <c r="C56" s="61" t="s">
        <v>68</v>
      </c>
      <c r="D56" s="62">
        <v>0.20749999999999999</v>
      </c>
      <c r="E56" s="67">
        <v>2.0750000000000001E-2</v>
      </c>
      <c r="F56" s="76">
        <f>INSTÂNCIA[[#This Row],[Dólar americano]]*5.0795</f>
        <v>0.10539962500000001</v>
      </c>
      <c r="G56" s="64" t="s">
        <v>16</v>
      </c>
      <c r="H56" s="32"/>
      <c r="K56"/>
    </row>
    <row r="57" spans="2:11" ht="20.100000000000001" customHeight="1" x14ac:dyDescent="0.25">
      <c r="B57" s="60" t="s">
        <v>195</v>
      </c>
      <c r="C57" s="61" t="s">
        <v>202</v>
      </c>
      <c r="D57" s="62">
        <v>0.55166700000000002</v>
      </c>
      <c r="E57" s="67">
        <v>2.0742679199999999E-2</v>
      </c>
      <c r="F57" s="76">
        <f>INSTÂNCIA[[#This Row],[Dólar americano]]*5.0795</f>
        <v>0.10536243899640001</v>
      </c>
      <c r="G57" s="64" t="s">
        <v>16</v>
      </c>
      <c r="H57" s="32"/>
      <c r="K57"/>
    </row>
    <row r="58" spans="2:11" ht="20.100000000000001" customHeight="1" x14ac:dyDescent="0.25">
      <c r="B58" s="60" t="s">
        <v>55</v>
      </c>
      <c r="C58" s="61" t="s">
        <v>125</v>
      </c>
      <c r="D58" s="62">
        <v>0.20722199999999999</v>
      </c>
      <c r="E58" s="67">
        <v>2.07222E-2</v>
      </c>
      <c r="F58" s="76">
        <f>INSTÂNCIA[[#This Row],[Dólar americano]]*5.0795</f>
        <v>0.1052584149</v>
      </c>
      <c r="G58" s="64" t="s">
        <v>16</v>
      </c>
      <c r="H58" s="32"/>
      <c r="K58"/>
    </row>
    <row r="59" spans="2:11" ht="20.100000000000001" customHeight="1" x14ac:dyDescent="0.25">
      <c r="B59" s="60" t="s">
        <v>55</v>
      </c>
      <c r="C59" s="61" t="s">
        <v>79</v>
      </c>
      <c r="D59" s="62">
        <v>0.20666699999999999</v>
      </c>
      <c r="E59" s="67">
        <v>2.06667E-2</v>
      </c>
      <c r="F59" s="76">
        <f>INSTÂNCIA[[#This Row],[Dólar americano]]*5.0795</f>
        <v>0.10497650265000001</v>
      </c>
      <c r="G59" s="64" t="s">
        <v>16</v>
      </c>
      <c r="H59" s="32"/>
      <c r="K59"/>
    </row>
    <row r="60" spans="2:11" ht="20.100000000000001" customHeight="1" x14ac:dyDescent="0.25">
      <c r="B60" s="60" t="s">
        <v>55</v>
      </c>
      <c r="C60" s="61" t="s">
        <v>114</v>
      </c>
      <c r="D60" s="62">
        <v>0.20666699999999999</v>
      </c>
      <c r="E60" s="67">
        <v>2.06667E-2</v>
      </c>
      <c r="F60" s="76">
        <f>INSTÂNCIA[[#This Row],[Dólar americano]]*5.0795</f>
        <v>0.10497650265000001</v>
      </c>
      <c r="G60" s="64" t="s">
        <v>16</v>
      </c>
      <c r="H60" s="32"/>
      <c r="K60"/>
    </row>
    <row r="61" spans="2:11" ht="20.100000000000001" customHeight="1" x14ac:dyDescent="0.25">
      <c r="B61" s="60" t="s">
        <v>55</v>
      </c>
      <c r="C61" s="61" t="s">
        <v>59</v>
      </c>
      <c r="D61" s="62">
        <v>0.20638899999999999</v>
      </c>
      <c r="E61" s="67">
        <v>2.0638900000000002E-2</v>
      </c>
      <c r="F61" s="76">
        <f>INSTÂNCIA[[#This Row],[Dólar americano]]*5.0795</f>
        <v>0.10483529255000001</v>
      </c>
      <c r="G61" s="64" t="s">
        <v>16</v>
      </c>
      <c r="H61" s="32"/>
      <c r="K61"/>
    </row>
    <row r="62" spans="2:11" ht="20.100000000000001" customHeight="1" x14ac:dyDescent="0.25">
      <c r="B62" s="60" t="s">
        <v>55</v>
      </c>
      <c r="C62" s="61" t="s">
        <v>69</v>
      </c>
      <c r="D62" s="62">
        <v>0.20638899999999999</v>
      </c>
      <c r="E62" s="67">
        <v>2.0638900000000002E-2</v>
      </c>
      <c r="F62" s="76">
        <f>INSTÂNCIA[[#This Row],[Dólar americano]]*5.0795</f>
        <v>0.10483529255000001</v>
      </c>
      <c r="G62" s="64" t="s">
        <v>16</v>
      </c>
      <c r="H62" s="32"/>
      <c r="K62"/>
    </row>
    <row r="63" spans="2:11" ht="20.100000000000001" customHeight="1" x14ac:dyDescent="0.25">
      <c r="B63" s="60" t="s">
        <v>55</v>
      </c>
      <c r="C63" s="61" t="s">
        <v>83</v>
      </c>
      <c r="D63" s="62">
        <v>0.20611099999999999</v>
      </c>
      <c r="E63" s="67">
        <v>2.06111E-2</v>
      </c>
      <c r="F63" s="76">
        <f>INSTÂNCIA[[#This Row],[Dólar americano]]*5.0795</f>
        <v>0.10469408245</v>
      </c>
      <c r="G63" s="64" t="s">
        <v>16</v>
      </c>
      <c r="H63" s="32"/>
      <c r="K63"/>
    </row>
    <row r="64" spans="2:11" ht="20.100000000000001" customHeight="1" x14ac:dyDescent="0.25">
      <c r="B64" s="60" t="s">
        <v>55</v>
      </c>
      <c r="C64" s="61" t="s">
        <v>76</v>
      </c>
      <c r="D64" s="62">
        <v>0.20583299999999999</v>
      </c>
      <c r="E64" s="67">
        <v>2.0583299999999999E-2</v>
      </c>
      <c r="F64" s="76">
        <f>INSTÂNCIA[[#This Row],[Dólar americano]]*5.0795</f>
        <v>0.10455287235000001</v>
      </c>
      <c r="G64" s="64" t="s">
        <v>16</v>
      </c>
      <c r="H64" s="32"/>
      <c r="K64"/>
    </row>
    <row r="65" spans="2:11" ht="20.100000000000001" customHeight="1" x14ac:dyDescent="0.25">
      <c r="B65" s="60" t="s">
        <v>55</v>
      </c>
      <c r="C65" s="61" t="s">
        <v>84</v>
      </c>
      <c r="D65" s="62">
        <v>0.20555599999999999</v>
      </c>
      <c r="E65" s="67">
        <v>2.05556E-2</v>
      </c>
      <c r="F65" s="76">
        <f>INSTÂNCIA[[#This Row],[Dólar americano]]*5.0795</f>
        <v>0.10441217020000002</v>
      </c>
      <c r="G65" s="64" t="s">
        <v>16</v>
      </c>
      <c r="H65" s="32"/>
      <c r="K65"/>
    </row>
    <row r="66" spans="2:11" ht="20.100000000000001" customHeight="1" x14ac:dyDescent="0.25">
      <c r="B66" s="60" t="s">
        <v>55</v>
      </c>
      <c r="C66" s="61" t="s">
        <v>112</v>
      </c>
      <c r="D66" s="62">
        <v>0.20555599999999999</v>
      </c>
      <c r="E66" s="67">
        <v>2.05556E-2</v>
      </c>
      <c r="F66" s="76">
        <f>INSTÂNCIA[[#This Row],[Dólar americano]]*5.0795</f>
        <v>0.10441217020000002</v>
      </c>
      <c r="G66" s="64" t="s">
        <v>16</v>
      </c>
      <c r="H66" s="32"/>
      <c r="K66"/>
    </row>
    <row r="67" spans="2:11" ht="20.100000000000001" customHeight="1" x14ac:dyDescent="0.25">
      <c r="B67" s="60" t="s">
        <v>55</v>
      </c>
      <c r="C67" s="61" t="s">
        <v>85</v>
      </c>
      <c r="D67" s="62">
        <v>0.20527799999999999</v>
      </c>
      <c r="E67" s="67">
        <v>2.0527799999999999E-2</v>
      </c>
      <c r="F67" s="76">
        <f>INSTÂNCIA[[#This Row],[Dólar americano]]*5.0795</f>
        <v>0.1042709601</v>
      </c>
      <c r="G67" s="64" t="s">
        <v>16</v>
      </c>
      <c r="H67" s="32"/>
      <c r="K67"/>
    </row>
    <row r="68" spans="2:11" ht="20.100000000000001" customHeight="1" x14ac:dyDescent="0.25">
      <c r="B68" s="60" t="s">
        <v>55</v>
      </c>
      <c r="C68" s="61" t="s">
        <v>116</v>
      </c>
      <c r="D68" s="62">
        <v>0.20527799999999999</v>
      </c>
      <c r="E68" s="67">
        <v>2.0527799999999999E-2</v>
      </c>
      <c r="F68" s="76">
        <f>INSTÂNCIA[[#This Row],[Dólar americano]]*5.0795</f>
        <v>0.1042709601</v>
      </c>
      <c r="G68" s="64" t="s">
        <v>16</v>
      </c>
      <c r="H68" s="32"/>
      <c r="K68"/>
    </row>
    <row r="69" spans="2:11" ht="20.100000000000001" customHeight="1" x14ac:dyDescent="0.25">
      <c r="B69" s="60" t="s">
        <v>55</v>
      </c>
      <c r="C69" s="61" t="s">
        <v>94</v>
      </c>
      <c r="D69" s="62">
        <v>0.20472199999999999</v>
      </c>
      <c r="E69" s="67">
        <v>2.0472199999999999E-2</v>
      </c>
      <c r="F69" s="76">
        <f>INSTÂNCIA[[#This Row],[Dólar americano]]*5.0795</f>
        <v>0.10398853990000001</v>
      </c>
      <c r="G69" s="64" t="s">
        <v>16</v>
      </c>
      <c r="H69" s="32"/>
      <c r="K69"/>
    </row>
    <row r="70" spans="2:11" ht="20.100000000000001" customHeight="1" x14ac:dyDescent="0.25">
      <c r="B70" s="60" t="s">
        <v>55</v>
      </c>
      <c r="C70" s="61" t="s">
        <v>118</v>
      </c>
      <c r="D70" s="62">
        <v>0.20472199999999999</v>
      </c>
      <c r="E70" s="67">
        <v>2.0472199999999999E-2</v>
      </c>
      <c r="F70" s="76">
        <f>INSTÂNCIA[[#This Row],[Dólar americano]]*5.0795</f>
        <v>0.10398853990000001</v>
      </c>
      <c r="G70" s="64" t="s">
        <v>16</v>
      </c>
      <c r="H70" s="32"/>
      <c r="K70"/>
    </row>
    <row r="71" spans="2:11" ht="20.100000000000001" customHeight="1" x14ac:dyDescent="0.25">
      <c r="B71" s="60" t="s">
        <v>55</v>
      </c>
      <c r="C71" s="61" t="s">
        <v>72</v>
      </c>
      <c r="D71" s="62">
        <v>0.20416699999999999</v>
      </c>
      <c r="E71" s="67">
        <v>2.0416699999999999E-2</v>
      </c>
      <c r="F71" s="76">
        <f>INSTÂNCIA[[#This Row],[Dólar americano]]*5.0795</f>
        <v>0.10370662765000001</v>
      </c>
      <c r="G71" s="64" t="s">
        <v>16</v>
      </c>
      <c r="H71" s="32"/>
      <c r="K71"/>
    </row>
    <row r="72" spans="2:11" ht="20.100000000000001" customHeight="1" x14ac:dyDescent="0.25">
      <c r="B72" s="60" t="s">
        <v>55</v>
      </c>
      <c r="C72" s="61" t="s">
        <v>115</v>
      </c>
      <c r="D72" s="62">
        <v>0.20416699999999999</v>
      </c>
      <c r="E72" s="67">
        <v>2.0416699999999999E-2</v>
      </c>
      <c r="F72" s="76">
        <f>INSTÂNCIA[[#This Row],[Dólar americano]]*5.0795</f>
        <v>0.10370662765000001</v>
      </c>
      <c r="G72" s="64" t="s">
        <v>16</v>
      </c>
      <c r="H72" s="32"/>
      <c r="K72"/>
    </row>
    <row r="73" spans="2:11" ht="20.100000000000001" customHeight="1" x14ac:dyDescent="0.25">
      <c r="B73" s="60" t="s">
        <v>55</v>
      </c>
      <c r="C73" s="61" t="s">
        <v>131</v>
      </c>
      <c r="D73" s="62">
        <v>0.20416699999999999</v>
      </c>
      <c r="E73" s="67">
        <v>2.0416699999999999E-2</v>
      </c>
      <c r="F73" s="76">
        <f>INSTÂNCIA[[#This Row],[Dólar americano]]*5.0795</f>
        <v>0.10370662765000001</v>
      </c>
      <c r="G73" s="64" t="s">
        <v>16</v>
      </c>
      <c r="H73" s="32"/>
      <c r="K73"/>
    </row>
    <row r="74" spans="2:11" ht="20.100000000000001" customHeight="1" x14ac:dyDescent="0.25">
      <c r="B74" s="60" t="s">
        <v>55</v>
      </c>
      <c r="C74" s="61" t="s">
        <v>58</v>
      </c>
      <c r="D74" s="62">
        <v>0.20388899999999999</v>
      </c>
      <c r="E74" s="67">
        <v>2.0388900000000001E-2</v>
      </c>
      <c r="F74" s="76">
        <f>INSTÂNCIA[[#This Row],[Dólar americano]]*5.0795</f>
        <v>0.10356541755000001</v>
      </c>
      <c r="G74" s="64" t="s">
        <v>16</v>
      </c>
      <c r="H74" s="32"/>
      <c r="K74"/>
    </row>
    <row r="75" spans="2:11" ht="20.100000000000001" customHeight="1" x14ac:dyDescent="0.25">
      <c r="B75" s="60" t="s">
        <v>55</v>
      </c>
      <c r="C75" s="61" t="s">
        <v>103</v>
      </c>
      <c r="D75" s="62">
        <v>0.20388899999999999</v>
      </c>
      <c r="E75" s="67">
        <v>2.0388900000000001E-2</v>
      </c>
      <c r="F75" s="76">
        <f>INSTÂNCIA[[#This Row],[Dólar americano]]*5.0795</f>
        <v>0.10356541755000001</v>
      </c>
      <c r="G75" s="64" t="s">
        <v>16</v>
      </c>
      <c r="H75" s="32"/>
      <c r="K75"/>
    </row>
    <row r="76" spans="2:11" ht="20.100000000000001" customHeight="1" x14ac:dyDescent="0.25">
      <c r="B76" s="60" t="s">
        <v>55</v>
      </c>
      <c r="C76" s="61" t="s">
        <v>122</v>
      </c>
      <c r="D76" s="62">
        <v>0.20333300000000001</v>
      </c>
      <c r="E76" s="67">
        <v>2.0333299999999999E-2</v>
      </c>
      <c r="F76" s="76">
        <f>INSTÂNCIA[[#This Row],[Dólar americano]]*5.0795</f>
        <v>0.10328299735</v>
      </c>
      <c r="G76" s="64" t="s">
        <v>16</v>
      </c>
      <c r="H76" s="32"/>
      <c r="K76"/>
    </row>
    <row r="77" spans="2:11" ht="20.100000000000001" customHeight="1" x14ac:dyDescent="0.25">
      <c r="B77" s="60" t="s">
        <v>55</v>
      </c>
      <c r="C77" s="61" t="s">
        <v>132</v>
      </c>
      <c r="D77" s="62">
        <v>0.20333300000000001</v>
      </c>
      <c r="E77" s="67">
        <v>2.0333299999999999E-2</v>
      </c>
      <c r="F77" s="76">
        <f>INSTÂNCIA[[#This Row],[Dólar americano]]*5.0795</f>
        <v>0.10328299735</v>
      </c>
      <c r="G77" s="64" t="s">
        <v>16</v>
      </c>
      <c r="H77" s="32"/>
      <c r="K77"/>
    </row>
    <row r="78" spans="2:11" ht="20.100000000000001" customHeight="1" x14ac:dyDescent="0.25">
      <c r="B78" s="60" t="s">
        <v>55</v>
      </c>
      <c r="C78" s="61" t="s">
        <v>96</v>
      </c>
      <c r="D78" s="62">
        <v>0.20305599999999999</v>
      </c>
      <c r="E78" s="67">
        <v>2.03056E-2</v>
      </c>
      <c r="F78" s="76">
        <f>INSTÂNCIA[[#This Row],[Dólar americano]]*5.0795</f>
        <v>0.10314229520000001</v>
      </c>
      <c r="G78" s="64" t="s">
        <v>16</v>
      </c>
      <c r="H78" s="32"/>
      <c r="K78"/>
    </row>
    <row r="79" spans="2:11" ht="20.100000000000001" customHeight="1" x14ac:dyDescent="0.25">
      <c r="B79" s="60" t="s">
        <v>55</v>
      </c>
      <c r="C79" s="61" t="s">
        <v>117</v>
      </c>
      <c r="D79" s="62">
        <v>0.20305599999999999</v>
      </c>
      <c r="E79" s="67">
        <v>2.03056E-2</v>
      </c>
      <c r="F79" s="76">
        <f>INSTÂNCIA[[#This Row],[Dólar americano]]*5.0795</f>
        <v>0.10314229520000001</v>
      </c>
      <c r="G79" s="64" t="s">
        <v>16</v>
      </c>
      <c r="H79" s="32"/>
      <c r="K79"/>
    </row>
    <row r="80" spans="2:11" ht="20.100000000000001" customHeight="1" x14ac:dyDescent="0.25">
      <c r="B80" s="60" t="s">
        <v>55</v>
      </c>
      <c r="C80" s="61" t="s">
        <v>60</v>
      </c>
      <c r="D80" s="62">
        <v>0.20277800000000001</v>
      </c>
      <c r="E80" s="67">
        <v>2.0277799999999999E-2</v>
      </c>
      <c r="F80" s="76">
        <f>INSTÂNCIA[[#This Row],[Dólar americano]]*5.0795</f>
        <v>0.1030010851</v>
      </c>
      <c r="G80" s="64" t="s">
        <v>16</v>
      </c>
      <c r="H80" s="32"/>
      <c r="K80"/>
    </row>
    <row r="81" spans="2:11" ht="20.100000000000001" customHeight="1" x14ac:dyDescent="0.25">
      <c r="B81" s="60" t="s">
        <v>55</v>
      </c>
      <c r="C81" s="61" t="s">
        <v>62</v>
      </c>
      <c r="D81" s="62">
        <v>0.20277800000000001</v>
      </c>
      <c r="E81" s="67">
        <v>2.0277799999999999E-2</v>
      </c>
      <c r="F81" s="76">
        <f>INSTÂNCIA[[#This Row],[Dólar americano]]*5.0795</f>
        <v>0.1030010851</v>
      </c>
      <c r="G81" s="64" t="s">
        <v>16</v>
      </c>
      <c r="H81" s="32"/>
      <c r="K81"/>
    </row>
    <row r="82" spans="2:11" ht="20.100000000000001" customHeight="1" x14ac:dyDescent="0.25">
      <c r="B82" s="60" t="s">
        <v>55</v>
      </c>
      <c r="C82" s="61" t="s">
        <v>146</v>
      </c>
      <c r="D82" s="62">
        <v>0.20277800000000001</v>
      </c>
      <c r="E82" s="67">
        <v>2.0277799999999999E-2</v>
      </c>
      <c r="F82" s="76">
        <f>INSTÂNCIA[[#This Row],[Dólar americano]]*5.0795</f>
        <v>0.1030010851</v>
      </c>
      <c r="G82" s="64" t="s">
        <v>16</v>
      </c>
      <c r="H82" s="32"/>
      <c r="K82"/>
    </row>
    <row r="83" spans="2:11" ht="20.100000000000001" customHeight="1" x14ac:dyDescent="0.25">
      <c r="B83" s="60" t="s">
        <v>55</v>
      </c>
      <c r="C83" s="61" t="s">
        <v>57</v>
      </c>
      <c r="D83" s="62">
        <v>0.20250000000000001</v>
      </c>
      <c r="E83" s="67">
        <v>2.0250000000000001E-2</v>
      </c>
      <c r="F83" s="76">
        <f>INSTÂNCIA[[#This Row],[Dólar americano]]*5.0795</f>
        <v>0.102859875</v>
      </c>
      <c r="G83" s="64" t="s">
        <v>16</v>
      </c>
      <c r="H83" s="32"/>
      <c r="K83"/>
    </row>
    <row r="84" spans="2:11" ht="20.100000000000001" customHeight="1" x14ac:dyDescent="0.25">
      <c r="B84" s="60" t="s">
        <v>55</v>
      </c>
      <c r="C84" s="61" t="s">
        <v>87</v>
      </c>
      <c r="D84" s="62">
        <v>0.20250000000000001</v>
      </c>
      <c r="E84" s="67">
        <v>2.0250000000000001E-2</v>
      </c>
      <c r="F84" s="76">
        <f>INSTÂNCIA[[#This Row],[Dólar americano]]*5.0795</f>
        <v>0.102859875</v>
      </c>
      <c r="G84" s="64" t="s">
        <v>16</v>
      </c>
      <c r="H84" s="32"/>
      <c r="K84"/>
    </row>
    <row r="85" spans="2:11" ht="20.100000000000001" customHeight="1" x14ac:dyDescent="0.25">
      <c r="B85" s="60" t="s">
        <v>55</v>
      </c>
      <c r="C85" s="61" t="s">
        <v>126</v>
      </c>
      <c r="D85" s="62">
        <v>0.20250000000000001</v>
      </c>
      <c r="E85" s="67">
        <v>2.0250000000000001E-2</v>
      </c>
      <c r="F85" s="76">
        <f>INSTÂNCIA[[#This Row],[Dólar americano]]*5.0795</f>
        <v>0.102859875</v>
      </c>
      <c r="G85" s="64" t="s">
        <v>16</v>
      </c>
      <c r="H85" s="32"/>
      <c r="K85"/>
    </row>
    <row r="86" spans="2:11" ht="20.100000000000001" customHeight="1" x14ac:dyDescent="0.25">
      <c r="B86" s="60" t="s">
        <v>55</v>
      </c>
      <c r="C86" s="61" t="s">
        <v>110</v>
      </c>
      <c r="D86" s="62">
        <v>0.20222200000000001</v>
      </c>
      <c r="E86" s="67">
        <v>2.0222199999999999E-2</v>
      </c>
      <c r="F86" s="76">
        <f>INSTÂNCIA[[#This Row],[Dólar americano]]*5.0795</f>
        <v>0.10271866490000001</v>
      </c>
      <c r="G86" s="64" t="s">
        <v>16</v>
      </c>
      <c r="H86" s="32"/>
      <c r="K86"/>
    </row>
    <row r="87" spans="2:11" ht="20.100000000000001" customHeight="1" x14ac:dyDescent="0.25">
      <c r="B87" s="60" t="s">
        <v>55</v>
      </c>
      <c r="C87" s="61" t="s">
        <v>113</v>
      </c>
      <c r="D87" s="62">
        <v>0.20194400000000001</v>
      </c>
      <c r="E87" s="67">
        <v>2.0194400000000001E-2</v>
      </c>
      <c r="F87" s="76">
        <f>INSTÂNCIA[[#This Row],[Dólar americano]]*5.0795</f>
        <v>0.10257745480000001</v>
      </c>
      <c r="G87" s="64" t="s">
        <v>16</v>
      </c>
      <c r="H87" s="32"/>
      <c r="K87"/>
    </row>
    <row r="88" spans="2:11" ht="20.100000000000001" customHeight="1" x14ac:dyDescent="0.25">
      <c r="B88" s="60" t="s">
        <v>55</v>
      </c>
      <c r="C88" s="61" t="s">
        <v>104</v>
      </c>
      <c r="D88" s="62">
        <v>0.20166700000000001</v>
      </c>
      <c r="E88" s="67">
        <v>2.0166699999999999E-2</v>
      </c>
      <c r="F88" s="76">
        <f>INSTÂNCIA[[#This Row],[Dólar americano]]*5.0795</f>
        <v>0.10243675265</v>
      </c>
      <c r="G88" s="64" t="s">
        <v>16</v>
      </c>
      <c r="H88" s="32"/>
      <c r="K88"/>
    </row>
    <row r="89" spans="2:11" ht="20.100000000000001" customHeight="1" x14ac:dyDescent="0.25">
      <c r="B89" s="60" t="s">
        <v>55</v>
      </c>
      <c r="C89" s="61" t="s">
        <v>141</v>
      </c>
      <c r="D89" s="62">
        <v>0.20166700000000001</v>
      </c>
      <c r="E89" s="67">
        <v>2.0166699999999999E-2</v>
      </c>
      <c r="F89" s="76">
        <f>INSTÂNCIA[[#This Row],[Dólar americano]]*5.0795</f>
        <v>0.10243675265</v>
      </c>
      <c r="G89" s="64" t="s">
        <v>16</v>
      </c>
      <c r="H89" s="32"/>
      <c r="K89"/>
    </row>
    <row r="90" spans="2:11" ht="20.100000000000001" customHeight="1" x14ac:dyDescent="0.25">
      <c r="B90" s="60" t="s">
        <v>55</v>
      </c>
      <c r="C90" s="61" t="s">
        <v>64</v>
      </c>
      <c r="D90" s="62">
        <v>0.20083300000000001</v>
      </c>
      <c r="E90" s="67">
        <v>2.0083299999999998E-2</v>
      </c>
      <c r="F90" s="76">
        <f>INSTÂNCIA[[#This Row],[Dólar americano]]*5.0795</f>
        <v>0.10201312235</v>
      </c>
      <c r="G90" s="64" t="s">
        <v>16</v>
      </c>
      <c r="H90" s="32"/>
      <c r="K90"/>
    </row>
    <row r="91" spans="2:11" ht="20.100000000000001" customHeight="1" x14ac:dyDescent="0.25">
      <c r="B91" s="60" t="s">
        <v>55</v>
      </c>
      <c r="C91" s="61" t="s">
        <v>130</v>
      </c>
      <c r="D91" s="62">
        <v>0.20083300000000001</v>
      </c>
      <c r="E91" s="67">
        <v>2.0083299999999998E-2</v>
      </c>
      <c r="F91" s="76">
        <f>INSTÂNCIA[[#This Row],[Dólar americano]]*5.0795</f>
        <v>0.10201312235</v>
      </c>
      <c r="G91" s="64" t="s">
        <v>16</v>
      </c>
      <c r="H91" s="32"/>
      <c r="K91"/>
    </row>
    <row r="92" spans="2:11" ht="20.100000000000001" customHeight="1" x14ac:dyDescent="0.25">
      <c r="B92" s="60" t="s">
        <v>55</v>
      </c>
      <c r="C92" s="61" t="s">
        <v>142</v>
      </c>
      <c r="D92" s="62">
        <v>0.20055600000000001</v>
      </c>
      <c r="E92" s="67">
        <v>2.00556E-2</v>
      </c>
      <c r="F92" s="76">
        <f>INSTÂNCIA[[#This Row],[Dólar americano]]*5.0795</f>
        <v>0.10187242020000001</v>
      </c>
      <c r="G92" s="64" t="s">
        <v>16</v>
      </c>
      <c r="H92" s="32"/>
      <c r="K92"/>
    </row>
    <row r="93" spans="2:11" ht="20.100000000000001" customHeight="1" x14ac:dyDescent="0.25">
      <c r="B93" s="60" t="s">
        <v>55</v>
      </c>
      <c r="C93" s="61" t="s">
        <v>81</v>
      </c>
      <c r="D93" s="62">
        <v>0.20027800000000001</v>
      </c>
      <c r="E93" s="67">
        <v>2.0027799999999998E-2</v>
      </c>
      <c r="F93" s="76">
        <f>INSTÂNCIA[[#This Row],[Dólar americano]]*5.0795</f>
        <v>0.1017312101</v>
      </c>
      <c r="G93" s="64" t="s">
        <v>16</v>
      </c>
      <c r="H93" s="32"/>
      <c r="K93"/>
    </row>
    <row r="94" spans="2:11" ht="20.100000000000001" customHeight="1" x14ac:dyDescent="0.25">
      <c r="B94" s="60" t="s">
        <v>55</v>
      </c>
      <c r="C94" s="61" t="s">
        <v>145</v>
      </c>
      <c r="D94" s="62">
        <v>0.19972200000000001</v>
      </c>
      <c r="E94" s="67">
        <v>1.9972199999999999E-2</v>
      </c>
      <c r="F94" s="76">
        <f>INSTÂNCIA[[#This Row],[Dólar americano]]*5.0795</f>
        <v>0.1014487899</v>
      </c>
      <c r="G94" s="64" t="s">
        <v>16</v>
      </c>
      <c r="H94" s="32"/>
      <c r="K94"/>
    </row>
    <row r="95" spans="2:11" ht="20.100000000000001" customHeight="1" x14ac:dyDescent="0.25">
      <c r="B95" s="60" t="s">
        <v>55</v>
      </c>
      <c r="C95" s="61" t="s">
        <v>105</v>
      </c>
      <c r="D95" s="62">
        <v>0.19888900000000001</v>
      </c>
      <c r="E95" s="67">
        <v>1.9888900000000001E-2</v>
      </c>
      <c r="F95" s="76">
        <f>INSTÂNCIA[[#This Row],[Dólar americano]]*5.0795</f>
        <v>0.10102566755000002</v>
      </c>
      <c r="G95" s="64" t="s">
        <v>16</v>
      </c>
      <c r="H95" s="32"/>
      <c r="K95"/>
    </row>
    <row r="96" spans="2:11" ht="20.100000000000001" customHeight="1" x14ac:dyDescent="0.25">
      <c r="B96" s="60" t="s">
        <v>55</v>
      </c>
      <c r="C96" s="61" t="s">
        <v>139</v>
      </c>
      <c r="D96" s="62">
        <v>0.19888900000000001</v>
      </c>
      <c r="E96" s="67">
        <v>1.9888900000000001E-2</v>
      </c>
      <c r="F96" s="76">
        <f>INSTÂNCIA[[#This Row],[Dólar americano]]*5.0795</f>
        <v>0.10102566755000002</v>
      </c>
      <c r="G96" s="64" t="s">
        <v>16</v>
      </c>
      <c r="H96" s="32"/>
      <c r="K96"/>
    </row>
    <row r="97" spans="2:11" ht="20.100000000000001" customHeight="1" x14ac:dyDescent="0.25">
      <c r="B97" s="60" t="s">
        <v>55</v>
      </c>
      <c r="C97" s="61" t="s">
        <v>92</v>
      </c>
      <c r="D97" s="62">
        <v>0.19833300000000001</v>
      </c>
      <c r="E97" s="67">
        <v>1.9833300000000002E-2</v>
      </c>
      <c r="F97" s="76">
        <f>INSTÂNCIA[[#This Row],[Dólar americano]]*5.0795</f>
        <v>0.10074324735000001</v>
      </c>
      <c r="G97" s="64" t="s">
        <v>16</v>
      </c>
      <c r="H97" s="32"/>
      <c r="K97"/>
    </row>
    <row r="98" spans="2:11" ht="20.100000000000001" customHeight="1" x14ac:dyDescent="0.25">
      <c r="B98" s="60" t="s">
        <v>55</v>
      </c>
      <c r="C98" s="61" t="s">
        <v>133</v>
      </c>
      <c r="D98" s="62">
        <v>0.19750000000000001</v>
      </c>
      <c r="E98" s="67">
        <v>1.975E-2</v>
      </c>
      <c r="F98" s="76">
        <f>INSTÂNCIA[[#This Row],[Dólar americano]]*5.0795</f>
        <v>0.10032012500000001</v>
      </c>
      <c r="G98" s="64" t="s">
        <v>16</v>
      </c>
      <c r="H98" s="32"/>
      <c r="K98"/>
    </row>
    <row r="99" spans="2:11" ht="20.100000000000001" customHeight="1" x14ac:dyDescent="0.25">
      <c r="B99" s="60" t="s">
        <v>55</v>
      </c>
      <c r="C99" s="61" t="s">
        <v>67</v>
      </c>
      <c r="D99" s="62">
        <v>0.19694400000000001</v>
      </c>
      <c r="E99" s="67">
        <v>1.9694400000000001E-2</v>
      </c>
      <c r="F99" s="76">
        <f>INSTÂNCIA[[#This Row],[Dólar americano]]*5.0795</f>
        <v>0.10003770480000002</v>
      </c>
      <c r="G99" s="64" t="s">
        <v>16</v>
      </c>
      <c r="H99" s="32"/>
      <c r="K99"/>
    </row>
    <row r="100" spans="2:11" ht="20.100000000000001" customHeight="1" x14ac:dyDescent="0.25">
      <c r="B100" s="60" t="s">
        <v>55</v>
      </c>
      <c r="C100" s="61" t="s">
        <v>134</v>
      </c>
      <c r="D100" s="62">
        <v>0.19666700000000001</v>
      </c>
      <c r="E100" s="67">
        <v>1.9666699999999999E-2</v>
      </c>
      <c r="F100" s="76">
        <f>INSTÂNCIA[[#This Row],[Dólar americano]]*5.0795</f>
        <v>9.9897002649999997E-2</v>
      </c>
      <c r="G100" s="64" t="s">
        <v>16</v>
      </c>
      <c r="H100" s="32"/>
      <c r="K100"/>
    </row>
    <row r="101" spans="2:11" ht="20.100000000000001" customHeight="1" x14ac:dyDescent="0.25">
      <c r="B101" s="60" t="s">
        <v>55</v>
      </c>
      <c r="C101" s="61" t="s">
        <v>100</v>
      </c>
      <c r="D101" s="62">
        <v>0.19638900000000001</v>
      </c>
      <c r="E101" s="67">
        <v>1.9638900000000001E-2</v>
      </c>
      <c r="F101" s="76">
        <f>INSTÂNCIA[[#This Row],[Dólar americano]]*5.0795</f>
        <v>9.9755792550000014E-2</v>
      </c>
      <c r="G101" s="64" t="s">
        <v>16</v>
      </c>
      <c r="H101" s="32"/>
      <c r="K101"/>
    </row>
    <row r="102" spans="2:11" ht="20.100000000000001" customHeight="1" x14ac:dyDescent="0.25">
      <c r="B102" s="60" t="s">
        <v>55</v>
      </c>
      <c r="C102" s="61" t="s">
        <v>97</v>
      </c>
      <c r="D102" s="62">
        <v>0.19500000000000001</v>
      </c>
      <c r="E102" s="67">
        <v>1.95E-2</v>
      </c>
      <c r="F102" s="76">
        <f>INSTÂNCIA[[#This Row],[Dólar americano]]*5.0795</f>
        <v>9.9050250000000006E-2</v>
      </c>
      <c r="G102" s="64" t="s">
        <v>16</v>
      </c>
      <c r="H102" s="32"/>
      <c r="K102"/>
    </row>
    <row r="103" spans="2:11" ht="20.100000000000001" customHeight="1" x14ac:dyDescent="0.25">
      <c r="B103" s="60" t="s">
        <v>55</v>
      </c>
      <c r="C103" s="61" t="s">
        <v>65</v>
      </c>
      <c r="D103" s="62">
        <v>0.19444400000000001</v>
      </c>
      <c r="E103" s="67">
        <v>1.9444400000000001E-2</v>
      </c>
      <c r="F103" s="76">
        <f>INSTÂNCIA[[#This Row],[Dólar americano]]*5.0795</f>
        <v>9.8767829800000012E-2</v>
      </c>
      <c r="G103" s="64" t="s">
        <v>16</v>
      </c>
      <c r="H103" s="32"/>
      <c r="K103"/>
    </row>
    <row r="104" spans="2:11" ht="20.100000000000001" customHeight="1" x14ac:dyDescent="0.25">
      <c r="B104" s="60" t="s">
        <v>55</v>
      </c>
      <c r="C104" s="61" t="s">
        <v>137</v>
      </c>
      <c r="D104" s="62">
        <v>0.19444400000000001</v>
      </c>
      <c r="E104" s="67">
        <v>1.9444400000000001E-2</v>
      </c>
      <c r="F104" s="76">
        <f>INSTÂNCIA[[#This Row],[Dólar americano]]*5.0795</f>
        <v>9.8767829800000012E-2</v>
      </c>
      <c r="G104" s="64" t="s">
        <v>16</v>
      </c>
      <c r="H104" s="32"/>
      <c r="K104"/>
    </row>
    <row r="105" spans="2:11" ht="20.100000000000001" customHeight="1" x14ac:dyDescent="0.25">
      <c r="B105" s="60" t="s">
        <v>55</v>
      </c>
      <c r="C105" s="61" t="s">
        <v>71</v>
      </c>
      <c r="D105" s="62">
        <v>0.19416700000000001</v>
      </c>
      <c r="E105" s="67">
        <v>1.9416699999999999E-2</v>
      </c>
      <c r="F105" s="76">
        <f>INSTÂNCIA[[#This Row],[Dólar americano]]*5.0795</f>
        <v>9.8627127649999993E-2</v>
      </c>
      <c r="G105" s="64" t="s">
        <v>16</v>
      </c>
      <c r="H105" s="32"/>
      <c r="K105"/>
    </row>
    <row r="106" spans="2:11" ht="20.100000000000001" customHeight="1" x14ac:dyDescent="0.25">
      <c r="B106" s="60" t="s">
        <v>270</v>
      </c>
      <c r="C106" s="61" t="s">
        <v>272</v>
      </c>
      <c r="D106" s="62">
        <v>0.24111099999999999</v>
      </c>
      <c r="E106" s="67">
        <v>1.8131547200000001E-2</v>
      </c>
      <c r="F106" s="94">
        <f>INSTÂNCIA[[#This Row],[Dólar americano]]*5.0795</f>
        <v>9.2099194002400006E-2</v>
      </c>
      <c r="G106" s="64" t="s">
        <v>16</v>
      </c>
      <c r="H106" s="32"/>
      <c r="K106"/>
    </row>
    <row r="107" spans="2:11" ht="20.100000000000001" customHeight="1" x14ac:dyDescent="0.25">
      <c r="B107" s="60" t="s">
        <v>55</v>
      </c>
      <c r="C107" s="61" t="s">
        <v>123</v>
      </c>
      <c r="D107" s="62">
        <v>0.17916699999999999</v>
      </c>
      <c r="E107" s="67">
        <v>1.7916700000000001E-2</v>
      </c>
      <c r="F107" s="94">
        <f>INSTÂNCIA[[#This Row],[Dólar americano]]*5.0795</f>
        <v>9.1007877650000013E-2</v>
      </c>
      <c r="G107" s="64" t="s">
        <v>16</v>
      </c>
      <c r="H107" s="32"/>
      <c r="K107"/>
    </row>
    <row r="108" spans="2:11" ht="20.100000000000001" customHeight="1" x14ac:dyDescent="0.25">
      <c r="B108" s="60" t="s">
        <v>55</v>
      </c>
      <c r="C108" s="61" t="s">
        <v>91</v>
      </c>
      <c r="D108" s="62">
        <v>0.17833299999999999</v>
      </c>
      <c r="E108" s="67">
        <v>1.78333E-2</v>
      </c>
      <c r="F108" s="94">
        <f>INSTÂNCIA[[#This Row],[Dólar americano]]*5.0795</f>
        <v>9.0584247350000008E-2</v>
      </c>
      <c r="G108" s="64" t="s">
        <v>16</v>
      </c>
      <c r="H108" s="32"/>
      <c r="K108"/>
    </row>
    <row r="109" spans="2:11" ht="20.100000000000001" customHeight="1" x14ac:dyDescent="0.25">
      <c r="B109" s="60" t="s">
        <v>55</v>
      </c>
      <c r="C109" s="61" t="s">
        <v>98</v>
      </c>
      <c r="D109" s="62">
        <v>0.17833299999999999</v>
      </c>
      <c r="E109" s="67">
        <v>1.78333E-2</v>
      </c>
      <c r="F109" s="94">
        <f>INSTÂNCIA[[#This Row],[Dólar americano]]*5.0795</f>
        <v>9.0584247350000008E-2</v>
      </c>
      <c r="G109" s="64" t="s">
        <v>16</v>
      </c>
      <c r="H109" s="32"/>
      <c r="K109"/>
    </row>
    <row r="110" spans="2:11" ht="20.100000000000001" customHeight="1" x14ac:dyDescent="0.25">
      <c r="B110" s="60" t="s">
        <v>55</v>
      </c>
      <c r="C110" s="61" t="s">
        <v>101</v>
      </c>
      <c r="D110" s="62">
        <v>0.17833299999999999</v>
      </c>
      <c r="E110" s="67">
        <v>1.78333E-2</v>
      </c>
      <c r="F110" s="94">
        <f>INSTÂNCIA[[#This Row],[Dólar americano]]*5.0795</f>
        <v>9.0584247350000008E-2</v>
      </c>
      <c r="G110" s="64" t="s">
        <v>16</v>
      </c>
      <c r="H110" s="32"/>
      <c r="K110"/>
    </row>
    <row r="111" spans="2:11" ht="20.100000000000001" customHeight="1" x14ac:dyDescent="0.25">
      <c r="B111" s="60" t="s">
        <v>55</v>
      </c>
      <c r="C111" s="61" t="s">
        <v>108</v>
      </c>
      <c r="D111" s="62">
        <v>0.17805599999999999</v>
      </c>
      <c r="E111" s="67">
        <v>1.7805600000000001E-2</v>
      </c>
      <c r="F111" s="94">
        <f>INSTÂNCIA[[#This Row],[Dólar americano]]*5.0795</f>
        <v>9.0443545200000017E-2</v>
      </c>
      <c r="G111" s="64" t="s">
        <v>16</v>
      </c>
      <c r="H111" s="32"/>
      <c r="K111"/>
    </row>
    <row r="112" spans="2:11" ht="20.100000000000001" customHeight="1" x14ac:dyDescent="0.25">
      <c r="B112" s="60" t="s">
        <v>55</v>
      </c>
      <c r="C112" s="61" t="s">
        <v>127</v>
      </c>
      <c r="D112" s="62">
        <v>0.17805599999999999</v>
      </c>
      <c r="E112" s="67">
        <v>1.7805600000000001E-2</v>
      </c>
      <c r="F112" s="94">
        <f>INSTÂNCIA[[#This Row],[Dólar americano]]*5.0795</f>
        <v>9.0443545200000017E-2</v>
      </c>
      <c r="G112" s="64" t="s">
        <v>16</v>
      </c>
      <c r="H112" s="32"/>
      <c r="K112"/>
    </row>
    <row r="113" spans="2:11" ht="20.100000000000001" customHeight="1" x14ac:dyDescent="0.25">
      <c r="B113" s="60" t="s">
        <v>55</v>
      </c>
      <c r="C113" s="61" t="s">
        <v>88</v>
      </c>
      <c r="D113" s="62">
        <v>0.17777799999999999</v>
      </c>
      <c r="E113" s="67">
        <v>1.77778E-2</v>
      </c>
      <c r="F113" s="94">
        <f>INSTÂNCIA[[#This Row],[Dólar americano]]*5.0795</f>
        <v>9.0302335100000006E-2</v>
      </c>
      <c r="G113" s="64" t="s">
        <v>16</v>
      </c>
      <c r="H113" s="32"/>
      <c r="K113"/>
    </row>
    <row r="114" spans="2:11" ht="20.100000000000001" customHeight="1" x14ac:dyDescent="0.25">
      <c r="B114" s="60" t="s">
        <v>55</v>
      </c>
      <c r="C114" s="61" t="s">
        <v>135</v>
      </c>
      <c r="D114" s="62">
        <v>0.17777799999999999</v>
      </c>
      <c r="E114" s="67">
        <v>1.77778E-2</v>
      </c>
      <c r="F114" s="94">
        <f>INSTÂNCIA[[#This Row],[Dólar americano]]*5.0795</f>
        <v>9.0302335100000006E-2</v>
      </c>
      <c r="G114" s="64" t="s">
        <v>16</v>
      </c>
      <c r="H114" s="32"/>
      <c r="K114"/>
    </row>
    <row r="115" spans="2:11" ht="20.100000000000001" customHeight="1" x14ac:dyDescent="0.25">
      <c r="B115" s="60" t="s">
        <v>55</v>
      </c>
      <c r="C115" s="61" t="s">
        <v>82</v>
      </c>
      <c r="D115" s="62">
        <v>0.17749999999999999</v>
      </c>
      <c r="E115" s="67">
        <v>1.7749999999999998E-2</v>
      </c>
      <c r="F115" s="94">
        <f>INSTÂNCIA[[#This Row],[Dólar americano]]*5.0795</f>
        <v>9.0161124999999995E-2</v>
      </c>
      <c r="G115" s="64" t="s">
        <v>16</v>
      </c>
      <c r="H115" s="32"/>
      <c r="K115"/>
    </row>
    <row r="116" spans="2:11" ht="20.100000000000001" customHeight="1" x14ac:dyDescent="0.25">
      <c r="B116" s="60" t="s">
        <v>55</v>
      </c>
      <c r="C116" s="61" t="s">
        <v>144</v>
      </c>
      <c r="D116" s="62">
        <v>0.17749999999999999</v>
      </c>
      <c r="E116" s="67">
        <v>1.7749999999999998E-2</v>
      </c>
      <c r="F116" s="94">
        <f>INSTÂNCIA[[#This Row],[Dólar americano]]*5.0795</f>
        <v>9.0161124999999995E-2</v>
      </c>
      <c r="G116" s="64" t="s">
        <v>16</v>
      </c>
      <c r="H116" s="32"/>
      <c r="K116"/>
    </row>
    <row r="117" spans="2:11" ht="20.100000000000001" customHeight="1" x14ac:dyDescent="0.25">
      <c r="B117" s="60" t="s">
        <v>55</v>
      </c>
      <c r="C117" s="61" t="s">
        <v>80</v>
      </c>
      <c r="D117" s="62">
        <v>0.17638899999999999</v>
      </c>
      <c r="E117" s="67">
        <v>1.7638899999999999E-2</v>
      </c>
      <c r="F117" s="94">
        <f>INSTÂNCIA[[#This Row],[Dólar americano]]*5.0795</f>
        <v>8.9596792549999998E-2</v>
      </c>
      <c r="G117" s="64" t="s">
        <v>16</v>
      </c>
      <c r="H117" s="32"/>
      <c r="K117"/>
    </row>
    <row r="118" spans="2:11" ht="20.100000000000001" customHeight="1" x14ac:dyDescent="0.25">
      <c r="B118" s="60" t="s">
        <v>55</v>
      </c>
      <c r="C118" s="61" t="s">
        <v>93</v>
      </c>
      <c r="D118" s="62">
        <v>0.17638899999999999</v>
      </c>
      <c r="E118" s="67">
        <v>1.7638899999999999E-2</v>
      </c>
      <c r="F118" s="94">
        <f>INSTÂNCIA[[#This Row],[Dólar americano]]*5.0795</f>
        <v>8.9596792549999998E-2</v>
      </c>
      <c r="G118" s="64" t="s">
        <v>16</v>
      </c>
      <c r="H118" s="32"/>
      <c r="K118"/>
    </row>
    <row r="119" spans="2:11" ht="20.100000000000001" customHeight="1" x14ac:dyDescent="0.25">
      <c r="B119" s="60" t="s">
        <v>55</v>
      </c>
      <c r="C119" s="61" t="s">
        <v>95</v>
      </c>
      <c r="D119" s="62">
        <v>0.17638899999999999</v>
      </c>
      <c r="E119" s="67">
        <v>1.7638899999999999E-2</v>
      </c>
      <c r="F119" s="94">
        <f>INSTÂNCIA[[#This Row],[Dólar americano]]*5.0795</f>
        <v>8.9596792549999998E-2</v>
      </c>
      <c r="G119" s="64" t="s">
        <v>16</v>
      </c>
      <c r="H119" s="32"/>
      <c r="K119"/>
    </row>
    <row r="120" spans="2:11" ht="20.100000000000001" customHeight="1" x14ac:dyDescent="0.25">
      <c r="B120" s="60" t="s">
        <v>55</v>
      </c>
      <c r="C120" s="61" t="s">
        <v>138</v>
      </c>
      <c r="D120" s="62">
        <v>0.17555599999999999</v>
      </c>
      <c r="E120" s="67">
        <v>1.7555600000000001E-2</v>
      </c>
      <c r="F120" s="94">
        <f>INSTÂNCIA[[#This Row],[Dólar americano]]*5.0795</f>
        <v>8.9173670200000013E-2</v>
      </c>
      <c r="G120" s="64" t="s">
        <v>16</v>
      </c>
      <c r="H120" s="32"/>
      <c r="K120"/>
    </row>
    <row r="121" spans="2:11" ht="20.100000000000001" customHeight="1" x14ac:dyDescent="0.25">
      <c r="B121" s="60" t="s">
        <v>55</v>
      </c>
      <c r="C121" s="61" t="s">
        <v>74</v>
      </c>
      <c r="D121" s="62">
        <v>0.17277799999999999</v>
      </c>
      <c r="E121" s="67">
        <v>1.7277799999999999E-2</v>
      </c>
      <c r="F121" s="94">
        <f>INSTÂNCIA[[#This Row],[Dólar americano]]*5.0795</f>
        <v>8.7762585099999998E-2</v>
      </c>
      <c r="G121" s="64" t="s">
        <v>16</v>
      </c>
      <c r="H121" s="32"/>
      <c r="K121"/>
    </row>
    <row r="122" spans="2:11" ht="20.100000000000001" customHeight="1" x14ac:dyDescent="0.25">
      <c r="B122" s="60" t="s">
        <v>55</v>
      </c>
      <c r="C122" s="61" t="s">
        <v>109</v>
      </c>
      <c r="D122" s="62">
        <v>0.17277799999999999</v>
      </c>
      <c r="E122" s="67">
        <v>1.7277799999999999E-2</v>
      </c>
      <c r="F122" s="94">
        <f>INSTÂNCIA[[#This Row],[Dólar americano]]*5.0795</f>
        <v>8.7762585099999998E-2</v>
      </c>
      <c r="G122" s="64" t="s">
        <v>16</v>
      </c>
      <c r="H122" s="32"/>
      <c r="K122"/>
    </row>
    <row r="123" spans="2:11" ht="20.100000000000001" customHeight="1" x14ac:dyDescent="0.25">
      <c r="B123" s="60" t="s">
        <v>55</v>
      </c>
      <c r="C123" s="61" t="s">
        <v>107</v>
      </c>
      <c r="D123" s="62">
        <v>0.16888900000000001</v>
      </c>
      <c r="E123" s="67">
        <v>1.6888899999999998E-2</v>
      </c>
      <c r="F123" s="94">
        <f>INSTÂNCIA[[#This Row],[Dólar americano]]*5.0795</f>
        <v>8.5787167550000001E-2</v>
      </c>
      <c r="G123" s="64" t="s">
        <v>16</v>
      </c>
      <c r="H123" s="32"/>
      <c r="K123"/>
    </row>
    <row r="124" spans="2:11" ht="20.100000000000001" customHeight="1" x14ac:dyDescent="0.25">
      <c r="B124" s="60" t="s">
        <v>55</v>
      </c>
      <c r="C124" s="61" t="s">
        <v>136</v>
      </c>
      <c r="D124" s="62">
        <v>0.16805600000000001</v>
      </c>
      <c r="E124" s="67">
        <v>1.68056E-2</v>
      </c>
      <c r="F124" s="94">
        <f>INSTÂNCIA[[#This Row],[Dólar americano]]*5.0795</f>
        <v>8.5364045200000002E-2</v>
      </c>
      <c r="G124" s="64" t="s">
        <v>16</v>
      </c>
      <c r="H124" s="32"/>
      <c r="K124"/>
    </row>
    <row r="125" spans="2:11" ht="20.100000000000001" customHeight="1" x14ac:dyDescent="0.25">
      <c r="B125" s="60" t="s">
        <v>55</v>
      </c>
      <c r="C125" s="61" t="s">
        <v>63</v>
      </c>
      <c r="D125" s="62">
        <v>0.16666700000000001</v>
      </c>
      <c r="E125" s="67">
        <v>1.66667E-2</v>
      </c>
      <c r="F125" s="94">
        <f>INSTÂNCIA[[#This Row],[Dólar americano]]*5.0795</f>
        <v>8.4658502650000009E-2</v>
      </c>
      <c r="G125" s="64" t="s">
        <v>16</v>
      </c>
      <c r="H125" s="32"/>
      <c r="K125"/>
    </row>
    <row r="126" spans="2:11" ht="20.100000000000001" customHeight="1" x14ac:dyDescent="0.25">
      <c r="B126" s="60" t="s">
        <v>55</v>
      </c>
      <c r="C126" s="61" t="s">
        <v>70</v>
      </c>
      <c r="D126" s="62">
        <v>0.16583300000000001</v>
      </c>
      <c r="E126" s="67">
        <v>1.6583299999999999E-2</v>
      </c>
      <c r="F126" s="94">
        <f>INSTÂNCIA[[#This Row],[Dólar americano]]*5.0795</f>
        <v>8.4234872350000004E-2</v>
      </c>
      <c r="G126" s="64" t="s">
        <v>16</v>
      </c>
      <c r="H126" s="32"/>
      <c r="K126"/>
    </row>
    <row r="127" spans="2:11" ht="20.100000000000001" customHeight="1" x14ac:dyDescent="0.25">
      <c r="B127" s="60" t="s">
        <v>55</v>
      </c>
      <c r="C127" s="61" t="s">
        <v>124</v>
      </c>
      <c r="D127" s="62">
        <v>0.16444400000000001</v>
      </c>
      <c r="E127" s="67">
        <v>1.6444400000000001E-2</v>
      </c>
      <c r="F127" s="94">
        <f>INSTÂNCIA[[#This Row],[Dólar americano]]*5.0795</f>
        <v>8.352932980000001E-2</v>
      </c>
      <c r="G127" s="64" t="s">
        <v>16</v>
      </c>
      <c r="H127" s="32"/>
      <c r="K127"/>
    </row>
    <row r="128" spans="2:11" ht="20.100000000000001" customHeight="1" x14ac:dyDescent="0.25">
      <c r="B128" s="60" t="s">
        <v>195</v>
      </c>
      <c r="C128" s="61" t="s">
        <v>197</v>
      </c>
      <c r="D128" s="62">
        <v>0.38055600000000001</v>
      </c>
      <c r="E128" s="67">
        <v>1.43089056E-2</v>
      </c>
      <c r="F128" s="94">
        <f>INSTÂNCIA[[#This Row],[Dólar americano]]*5.0795</f>
        <v>7.2682085995199999E-2</v>
      </c>
      <c r="G128" s="64" t="s">
        <v>16</v>
      </c>
      <c r="H128" s="32"/>
      <c r="K128"/>
    </row>
    <row r="129" spans="2:11" ht="20.100000000000001" customHeight="1" x14ac:dyDescent="0.25">
      <c r="B129" s="60" t="s">
        <v>270</v>
      </c>
      <c r="C129" s="61" t="s">
        <v>273</v>
      </c>
      <c r="D129" s="62">
        <v>0.187778</v>
      </c>
      <c r="E129" s="67">
        <v>1.4120905600000001E-2</v>
      </c>
      <c r="F129" s="94">
        <f>INSTÂNCIA[[#This Row],[Dólar americano]]*5.0795</f>
        <v>7.1727139995200015E-2</v>
      </c>
      <c r="G129" s="64" t="s">
        <v>16</v>
      </c>
      <c r="H129" s="32"/>
      <c r="K129"/>
    </row>
    <row r="130" spans="2:11" ht="20.100000000000001" customHeight="1" x14ac:dyDescent="0.25">
      <c r="B130" s="60" t="s">
        <v>195</v>
      </c>
      <c r="C130" s="61" t="s">
        <v>205</v>
      </c>
      <c r="D130" s="62">
        <v>0.36694399999999999</v>
      </c>
      <c r="E130" s="67">
        <v>1.3797094399999999E-2</v>
      </c>
      <c r="F130" s="94">
        <f>INSTÂNCIA[[#This Row],[Dólar americano]]*5.0795</f>
        <v>7.00823410048E-2</v>
      </c>
      <c r="G130" s="64" t="s">
        <v>16</v>
      </c>
      <c r="H130" s="32"/>
      <c r="K130"/>
    </row>
    <row r="131" spans="2:11" ht="20.100000000000001" customHeight="1" x14ac:dyDescent="0.25">
      <c r="B131" s="60" t="s">
        <v>270</v>
      </c>
      <c r="C131" s="61" t="s">
        <v>275</v>
      </c>
      <c r="D131" s="62">
        <v>0.17777799999999999</v>
      </c>
      <c r="E131" s="67">
        <v>1.33689056E-2</v>
      </c>
      <c r="F131" s="94">
        <f>INSTÂNCIA[[#This Row],[Dólar americano]]*5.0795</f>
        <v>6.7907355995200008E-2</v>
      </c>
      <c r="G131" s="64" t="s">
        <v>16</v>
      </c>
      <c r="H131" s="32"/>
      <c r="K131"/>
    </row>
    <row r="132" spans="2:11" ht="20.100000000000001" customHeight="1" x14ac:dyDescent="0.25">
      <c r="B132" s="60" t="s">
        <v>195</v>
      </c>
      <c r="C132" s="61" t="s">
        <v>204</v>
      </c>
      <c r="D132" s="62">
        <v>0.33972200000000002</v>
      </c>
      <c r="E132" s="67">
        <v>1.2773547200000001E-2</v>
      </c>
      <c r="F132" s="94">
        <f>INSTÂNCIA[[#This Row],[Dólar americano]]*5.0795</f>
        <v>6.4883233002400009E-2</v>
      </c>
      <c r="G132" s="64" t="s">
        <v>16</v>
      </c>
      <c r="H132" s="32"/>
      <c r="K132"/>
    </row>
    <row r="133" spans="2:11" ht="20.100000000000001" customHeight="1" x14ac:dyDescent="0.25">
      <c r="B133" s="60" t="s">
        <v>195</v>
      </c>
      <c r="C133" s="61" t="s">
        <v>206</v>
      </c>
      <c r="D133" s="62">
        <v>0.33472200000000002</v>
      </c>
      <c r="E133" s="67">
        <v>1.25855472E-2</v>
      </c>
      <c r="F133" s="94">
        <f>INSTÂNCIA[[#This Row],[Dólar americano]]*5.0795</f>
        <v>6.3928287002400011E-2</v>
      </c>
      <c r="G133" s="64" t="s">
        <v>16</v>
      </c>
      <c r="H133" s="32"/>
      <c r="K133"/>
    </row>
    <row r="134" spans="2:11" ht="20.100000000000001" customHeight="1" x14ac:dyDescent="0.25">
      <c r="B134" s="60" t="s">
        <v>195</v>
      </c>
      <c r="C134" s="61" t="s">
        <v>203</v>
      </c>
      <c r="D134" s="62">
        <v>0.32805600000000001</v>
      </c>
      <c r="E134" s="67">
        <v>1.23349056E-2</v>
      </c>
      <c r="F134" s="94">
        <f>INSTÂNCIA[[#This Row],[Dólar americano]]*5.0795</f>
        <v>6.2655152995199997E-2</v>
      </c>
      <c r="G134" s="64" t="s">
        <v>16</v>
      </c>
      <c r="H134" s="32"/>
      <c r="K134"/>
    </row>
    <row r="135" spans="2:11" ht="20.100000000000001" customHeight="1" x14ac:dyDescent="0.25">
      <c r="B135" s="60" t="s">
        <v>195</v>
      </c>
      <c r="C135" s="61" t="s">
        <v>200</v>
      </c>
      <c r="D135" s="62">
        <v>0.31861099999999998</v>
      </c>
      <c r="E135" s="67">
        <v>1.19797736E-2</v>
      </c>
      <c r="F135" s="94">
        <f>INSTÂNCIA[[#This Row],[Dólar americano]]*5.0795</f>
        <v>6.0851260001200003E-2</v>
      </c>
      <c r="G135" s="64" t="s">
        <v>16</v>
      </c>
      <c r="H135" s="32"/>
      <c r="K135"/>
    </row>
    <row r="136" spans="2:11" ht="20.100000000000001" customHeight="1" x14ac:dyDescent="0.25">
      <c r="B136" s="60" t="s">
        <v>195</v>
      </c>
      <c r="C136" s="61" t="s">
        <v>198</v>
      </c>
      <c r="D136" s="62">
        <v>0.31611099999999998</v>
      </c>
      <c r="E136" s="67">
        <v>1.18857736E-2</v>
      </c>
      <c r="F136" s="94">
        <f>INSTÂNCIA[[#This Row],[Dólar americano]]*5.0795</f>
        <v>6.0373787001200004E-2</v>
      </c>
      <c r="G136" s="64" t="s">
        <v>16</v>
      </c>
      <c r="H136" s="32"/>
      <c r="K136"/>
    </row>
    <row r="137" spans="2:11" ht="20.100000000000001" customHeight="1" x14ac:dyDescent="0.25">
      <c r="B137" s="60" t="s">
        <v>195</v>
      </c>
      <c r="C137" s="61" t="s">
        <v>201</v>
      </c>
      <c r="D137" s="62">
        <v>0.29944399999999999</v>
      </c>
      <c r="E137" s="67">
        <v>1.1259094399999999E-2</v>
      </c>
      <c r="F137" s="94">
        <f>INSTÂNCIA[[#This Row],[Dólar americano]]*5.0795</f>
        <v>5.7190570004799997E-2</v>
      </c>
      <c r="G137" s="64" t="s">
        <v>16</v>
      </c>
      <c r="H137" s="32"/>
      <c r="K137"/>
    </row>
    <row r="138" spans="2:11" ht="20.100000000000001" customHeight="1" x14ac:dyDescent="0.25">
      <c r="B138" s="60" t="s">
        <v>195</v>
      </c>
      <c r="C138" s="61" t="s">
        <v>208</v>
      </c>
      <c r="D138" s="62">
        <v>0.28499999999999998</v>
      </c>
      <c r="E138" s="67">
        <v>1.0716E-2</v>
      </c>
      <c r="F138" s="94">
        <f>INSTÂNCIA[[#This Row],[Dólar americano]]*5.0795</f>
        <v>5.4431922000000001E-2</v>
      </c>
      <c r="G138" s="64" t="s">
        <v>16</v>
      </c>
      <c r="H138" s="32"/>
      <c r="K138"/>
    </row>
    <row r="139" spans="2:11" ht="20.100000000000001" customHeight="1" x14ac:dyDescent="0.25">
      <c r="B139" s="60" t="s">
        <v>195</v>
      </c>
      <c r="C139" s="61" t="s">
        <v>199</v>
      </c>
      <c r="D139" s="62">
        <v>0.20527799999999999</v>
      </c>
      <c r="E139" s="67">
        <v>7.7184528000000001E-3</v>
      </c>
      <c r="F139" s="94">
        <f>INSTÂNCIA[[#This Row],[Dólar americano]]*5.0795</f>
        <v>3.9205880997600001E-2</v>
      </c>
      <c r="G139" s="64" t="s">
        <v>16</v>
      </c>
      <c r="H139" s="32"/>
      <c r="K139"/>
    </row>
    <row r="140" spans="2:11" ht="20.100000000000001" customHeight="1" x14ac:dyDescent="0.25">
      <c r="B140" s="60" t="s">
        <v>195</v>
      </c>
      <c r="C140" s="61" t="s">
        <v>207</v>
      </c>
      <c r="D140" s="62">
        <v>0.20277800000000001</v>
      </c>
      <c r="E140" s="67">
        <v>7.6244527999999997E-3</v>
      </c>
      <c r="F140" s="94">
        <f>INSTÂNCIA[[#This Row],[Dólar americano]]*5.0795</f>
        <v>3.8728407997600002E-2</v>
      </c>
      <c r="G140" s="64" t="s">
        <v>16</v>
      </c>
      <c r="H140" s="32"/>
      <c r="K140"/>
    </row>
    <row r="141" spans="2:11" ht="20.100000000000001" customHeight="1" x14ac:dyDescent="0.25">
      <c r="B141" s="60" t="s">
        <v>270</v>
      </c>
      <c r="C141" s="61" t="s">
        <v>274</v>
      </c>
      <c r="D141" s="62">
        <v>0.10083300000000001</v>
      </c>
      <c r="E141" s="67">
        <v>7.5826416000000004E-3</v>
      </c>
      <c r="F141" s="94">
        <f>INSTÂNCIA[[#This Row],[Dólar americano]]*5.0795</f>
        <v>3.8516028007200005E-2</v>
      </c>
      <c r="G141" s="64" t="s">
        <v>16</v>
      </c>
      <c r="H141" s="32"/>
      <c r="K141"/>
    </row>
    <row r="142" spans="2:11" ht="20.100000000000001" customHeight="1" x14ac:dyDescent="0.25">
      <c r="B142" s="60" t="s">
        <v>209</v>
      </c>
      <c r="C142" s="61" t="s">
        <v>220</v>
      </c>
      <c r="D142" s="62">
        <v>6.3611000000000001E-2</v>
      </c>
      <c r="E142" s="67">
        <v>5.9031007999999999E-3</v>
      </c>
      <c r="F142" s="94">
        <f>INSTÂNCIA[[#This Row],[Dólar americano]]*5.0795</f>
        <v>2.9984800513600002E-2</v>
      </c>
      <c r="G142" s="64" t="s">
        <v>16</v>
      </c>
      <c r="H142" s="32"/>
      <c r="K142"/>
    </row>
    <row r="143" spans="2:11" ht="20.100000000000001" customHeight="1" x14ac:dyDescent="0.25">
      <c r="B143" s="60" t="s">
        <v>209</v>
      </c>
      <c r="C143" s="61" t="s">
        <v>225</v>
      </c>
      <c r="D143" s="62">
        <v>6.2778E-2</v>
      </c>
      <c r="E143" s="67">
        <v>5.8257984000000002E-3</v>
      </c>
      <c r="F143" s="94">
        <f>INSTÂNCIA[[#This Row],[Dólar americano]]*5.0795</f>
        <v>2.9592142972800002E-2</v>
      </c>
      <c r="G143" s="64" t="s">
        <v>16</v>
      </c>
      <c r="H143" s="32"/>
      <c r="K143"/>
    </row>
    <row r="144" spans="2:11" ht="20.100000000000001" customHeight="1" x14ac:dyDescent="0.25">
      <c r="B144" s="60" t="s">
        <v>209</v>
      </c>
      <c r="C144" s="61" t="s">
        <v>219</v>
      </c>
      <c r="D144" s="62">
        <v>6.25E-2</v>
      </c>
      <c r="E144" s="67">
        <v>5.7999999999999996E-3</v>
      </c>
      <c r="F144" s="94">
        <f>INSTÂNCIA[[#This Row],[Dólar americano]]*5.0795</f>
        <v>2.94611E-2</v>
      </c>
      <c r="G144" s="64" t="s">
        <v>16</v>
      </c>
      <c r="H144" s="32"/>
      <c r="K144"/>
    </row>
    <row r="145" spans="2:11" ht="20.100000000000001" customHeight="1" x14ac:dyDescent="0.25">
      <c r="B145" s="60" t="s">
        <v>209</v>
      </c>
      <c r="C145" s="61" t="s">
        <v>267</v>
      </c>
      <c r="D145" s="62">
        <v>6.2222E-2</v>
      </c>
      <c r="E145" s="67">
        <v>5.7742015999999998E-3</v>
      </c>
      <c r="F145" s="94">
        <f>INSTÂNCIA[[#This Row],[Dólar americano]]*5.0795</f>
        <v>2.9330057027200002E-2</v>
      </c>
      <c r="G145" s="64" t="s">
        <v>16</v>
      </c>
      <c r="H145" s="32"/>
      <c r="K145"/>
    </row>
    <row r="146" spans="2:11" ht="20.100000000000001" customHeight="1" x14ac:dyDescent="0.25">
      <c r="B146" s="60" t="s">
        <v>209</v>
      </c>
      <c r="C146" s="61" t="s">
        <v>236</v>
      </c>
      <c r="D146" s="62">
        <v>6.1943999999999999E-2</v>
      </c>
      <c r="E146" s="67">
        <v>5.7484032000000001E-3</v>
      </c>
      <c r="F146" s="94">
        <f>INSTÂNCIA[[#This Row],[Dólar americano]]*5.0795</f>
        <v>2.9199014054400004E-2</v>
      </c>
      <c r="G146" s="64" t="s">
        <v>16</v>
      </c>
      <c r="H146" s="32"/>
      <c r="K146"/>
    </row>
    <row r="147" spans="2:11" ht="20.100000000000001" customHeight="1" x14ac:dyDescent="0.25">
      <c r="B147" s="60" t="s">
        <v>209</v>
      </c>
      <c r="C147" s="61" t="s">
        <v>239</v>
      </c>
      <c r="D147" s="62">
        <v>6.1943999999999999E-2</v>
      </c>
      <c r="E147" s="67">
        <v>5.7484032000000001E-3</v>
      </c>
      <c r="F147" s="94">
        <f>INSTÂNCIA[[#This Row],[Dólar americano]]*5.0795</f>
        <v>2.9199014054400004E-2</v>
      </c>
      <c r="G147" s="64" t="s">
        <v>16</v>
      </c>
      <c r="H147" s="32"/>
      <c r="K147"/>
    </row>
    <row r="148" spans="2:11" ht="20.100000000000001" customHeight="1" x14ac:dyDescent="0.25">
      <c r="B148" s="60" t="s">
        <v>209</v>
      </c>
      <c r="C148" s="61" t="s">
        <v>229</v>
      </c>
      <c r="D148" s="62">
        <v>6.1667E-2</v>
      </c>
      <c r="E148" s="67">
        <v>5.7226975999999999E-3</v>
      </c>
      <c r="F148" s="94">
        <f>INSTÂNCIA[[#This Row],[Dólar americano]]*5.0795</f>
        <v>2.9068442459200001E-2</v>
      </c>
      <c r="G148" s="64" t="s">
        <v>16</v>
      </c>
      <c r="H148" s="32"/>
      <c r="K148"/>
    </row>
    <row r="149" spans="2:11" ht="20.100000000000001" customHeight="1" x14ac:dyDescent="0.25">
      <c r="B149" s="60" t="s">
        <v>209</v>
      </c>
      <c r="C149" s="61" t="s">
        <v>249</v>
      </c>
      <c r="D149" s="62">
        <v>6.1667E-2</v>
      </c>
      <c r="E149" s="67">
        <v>5.7226975999999999E-3</v>
      </c>
      <c r="F149" s="94">
        <f>INSTÂNCIA[[#This Row],[Dólar americano]]*5.0795</f>
        <v>2.9068442459200001E-2</v>
      </c>
      <c r="G149" s="64" t="s">
        <v>16</v>
      </c>
      <c r="H149" s="32"/>
      <c r="K149"/>
    </row>
    <row r="150" spans="2:11" ht="20.100000000000001" customHeight="1" x14ac:dyDescent="0.25">
      <c r="B150" s="60" t="s">
        <v>209</v>
      </c>
      <c r="C150" s="61" t="s">
        <v>215</v>
      </c>
      <c r="D150" s="62">
        <v>6.1388999999999999E-2</v>
      </c>
      <c r="E150" s="67">
        <v>5.6968992000000001E-3</v>
      </c>
      <c r="F150" s="94">
        <f>INSTÂNCIA[[#This Row],[Dólar americano]]*5.0795</f>
        <v>2.8937399486400003E-2</v>
      </c>
      <c r="G150" s="64" t="s">
        <v>16</v>
      </c>
      <c r="H150" s="32"/>
      <c r="K150"/>
    </row>
    <row r="151" spans="2:11" ht="20.100000000000001" customHeight="1" x14ac:dyDescent="0.25">
      <c r="B151" s="60" t="s">
        <v>209</v>
      </c>
      <c r="C151" s="61" t="s">
        <v>223</v>
      </c>
      <c r="D151" s="62">
        <v>6.1388999999999999E-2</v>
      </c>
      <c r="E151" s="67">
        <v>5.6968992000000001E-3</v>
      </c>
      <c r="F151" s="94">
        <f>INSTÂNCIA[[#This Row],[Dólar americano]]*5.0795</f>
        <v>2.8937399486400003E-2</v>
      </c>
      <c r="G151" s="64" t="s">
        <v>16</v>
      </c>
      <c r="H151" s="32"/>
      <c r="K151"/>
    </row>
    <row r="152" spans="2:11" ht="20.100000000000001" customHeight="1" x14ac:dyDescent="0.25">
      <c r="B152" s="60" t="s">
        <v>209</v>
      </c>
      <c r="C152" s="61" t="s">
        <v>251</v>
      </c>
      <c r="D152" s="62">
        <v>6.1388999999999999E-2</v>
      </c>
      <c r="E152" s="67">
        <v>5.6968992000000001E-3</v>
      </c>
      <c r="F152" s="94">
        <f>INSTÂNCIA[[#This Row],[Dólar americano]]*5.0795</f>
        <v>2.8937399486400003E-2</v>
      </c>
      <c r="G152" s="64" t="s">
        <v>16</v>
      </c>
      <c r="H152" s="32"/>
      <c r="K152"/>
    </row>
    <row r="153" spans="2:11" ht="20.100000000000001" customHeight="1" x14ac:dyDescent="0.25">
      <c r="B153" s="60" t="s">
        <v>209</v>
      </c>
      <c r="C153" s="61" t="s">
        <v>232</v>
      </c>
      <c r="D153" s="62">
        <v>6.1110999999999999E-2</v>
      </c>
      <c r="E153" s="67">
        <v>5.6711008000000004E-3</v>
      </c>
      <c r="F153" s="94">
        <f>INSTÂNCIA[[#This Row],[Dólar americano]]*5.0795</f>
        <v>2.8806356513600005E-2</v>
      </c>
      <c r="G153" s="64" t="s">
        <v>16</v>
      </c>
      <c r="H153" s="32"/>
      <c r="K153"/>
    </row>
    <row r="154" spans="2:11" ht="20.100000000000001" customHeight="1" x14ac:dyDescent="0.25">
      <c r="B154" s="60" t="s">
        <v>209</v>
      </c>
      <c r="C154" s="61" t="s">
        <v>262</v>
      </c>
      <c r="D154" s="62">
        <v>6.1110999999999999E-2</v>
      </c>
      <c r="E154" s="67">
        <v>5.6711008000000004E-3</v>
      </c>
      <c r="F154" s="94">
        <f>INSTÂNCIA[[#This Row],[Dólar americano]]*5.0795</f>
        <v>2.8806356513600005E-2</v>
      </c>
      <c r="G154" s="64" t="s">
        <v>16</v>
      </c>
      <c r="H154" s="32"/>
      <c r="K154"/>
    </row>
    <row r="155" spans="2:11" ht="20.100000000000001" customHeight="1" x14ac:dyDescent="0.25">
      <c r="B155" s="60" t="s">
        <v>209</v>
      </c>
      <c r="C155" s="61" t="s">
        <v>221</v>
      </c>
      <c r="D155" s="62">
        <v>6.0832999999999998E-2</v>
      </c>
      <c r="E155" s="67">
        <v>5.6453023999999997E-3</v>
      </c>
      <c r="F155" s="94">
        <f>INSTÂNCIA[[#This Row],[Dólar americano]]*5.0795</f>
        <v>2.8675313540799999E-2</v>
      </c>
      <c r="G155" s="64" t="s">
        <v>16</v>
      </c>
      <c r="H155" s="32"/>
      <c r="K155"/>
    </row>
    <row r="156" spans="2:11" ht="20.100000000000001" customHeight="1" x14ac:dyDescent="0.25">
      <c r="B156" s="60" t="s">
        <v>209</v>
      </c>
      <c r="C156" s="61" t="s">
        <v>233</v>
      </c>
      <c r="D156" s="62">
        <v>6.0832999999999998E-2</v>
      </c>
      <c r="E156" s="67">
        <v>5.6453023999999997E-3</v>
      </c>
      <c r="F156" s="94">
        <f>INSTÂNCIA[[#This Row],[Dólar americano]]*5.0795</f>
        <v>2.8675313540799999E-2</v>
      </c>
      <c r="G156" s="64" t="s">
        <v>16</v>
      </c>
      <c r="H156" s="32"/>
      <c r="K156"/>
    </row>
    <row r="157" spans="2:11" ht="20.100000000000001" customHeight="1" x14ac:dyDescent="0.25">
      <c r="B157" s="60" t="s">
        <v>209</v>
      </c>
      <c r="C157" s="61" t="s">
        <v>242</v>
      </c>
      <c r="D157" s="62">
        <v>6.0555999999999999E-2</v>
      </c>
      <c r="E157" s="67">
        <v>5.6195968000000004E-3</v>
      </c>
      <c r="F157" s="94">
        <f>INSTÂNCIA[[#This Row],[Dólar americano]]*5.0795</f>
        <v>2.8544741945600003E-2</v>
      </c>
      <c r="G157" s="64" t="s">
        <v>16</v>
      </c>
      <c r="H157" s="32"/>
      <c r="K157"/>
    </row>
    <row r="158" spans="2:11" ht="20.100000000000001" customHeight="1" x14ac:dyDescent="0.25">
      <c r="B158" s="60" t="s">
        <v>209</v>
      </c>
      <c r="C158" s="61" t="s">
        <v>245</v>
      </c>
      <c r="D158" s="62">
        <v>6.0555999999999999E-2</v>
      </c>
      <c r="E158" s="67">
        <v>5.6195968000000004E-3</v>
      </c>
      <c r="F158" s="94">
        <f>INSTÂNCIA[[#This Row],[Dólar americano]]*5.0795</f>
        <v>2.8544741945600003E-2</v>
      </c>
      <c r="G158" s="64" t="s">
        <v>16</v>
      </c>
      <c r="H158" s="32"/>
      <c r="K158"/>
    </row>
    <row r="159" spans="2:11" ht="20.100000000000001" customHeight="1" x14ac:dyDescent="0.25">
      <c r="B159" s="60" t="s">
        <v>209</v>
      </c>
      <c r="C159" s="61" t="s">
        <v>222</v>
      </c>
      <c r="D159" s="62">
        <v>6.0277999999999998E-2</v>
      </c>
      <c r="E159" s="67">
        <v>5.5937983999999998E-3</v>
      </c>
      <c r="F159" s="94">
        <f>INSTÂNCIA[[#This Row],[Dólar americano]]*5.0795</f>
        <v>2.8413698972800001E-2</v>
      </c>
      <c r="G159" s="64" t="s">
        <v>16</v>
      </c>
      <c r="H159" s="32"/>
      <c r="K159"/>
    </row>
    <row r="160" spans="2:11" ht="20.100000000000001" customHeight="1" x14ac:dyDescent="0.25">
      <c r="B160" s="60" t="s">
        <v>209</v>
      </c>
      <c r="C160" s="61" t="s">
        <v>261</v>
      </c>
      <c r="D160" s="62">
        <v>6.0277999999999998E-2</v>
      </c>
      <c r="E160" s="67">
        <v>5.5937983999999998E-3</v>
      </c>
      <c r="F160" s="94">
        <f>INSTÂNCIA[[#This Row],[Dólar americano]]*5.0795</f>
        <v>2.8413698972800001E-2</v>
      </c>
      <c r="G160" s="64" t="s">
        <v>16</v>
      </c>
      <c r="H160" s="32"/>
      <c r="K160"/>
    </row>
    <row r="161" spans="2:11" ht="20.100000000000001" customHeight="1" x14ac:dyDescent="0.25">
      <c r="B161" s="60" t="s">
        <v>209</v>
      </c>
      <c r="C161" s="61" t="s">
        <v>227</v>
      </c>
      <c r="D161" s="62">
        <v>0.06</v>
      </c>
      <c r="E161" s="67">
        <v>5.568E-3</v>
      </c>
      <c r="F161" s="94">
        <f>INSTÂNCIA[[#This Row],[Dólar americano]]*5.0795</f>
        <v>2.8282656000000003E-2</v>
      </c>
      <c r="G161" s="64" t="s">
        <v>16</v>
      </c>
      <c r="H161" s="32"/>
      <c r="K161"/>
    </row>
    <row r="162" spans="2:11" ht="20.100000000000001" customHeight="1" x14ac:dyDescent="0.25">
      <c r="B162" s="60" t="s">
        <v>209</v>
      </c>
      <c r="C162" s="61" t="s">
        <v>259</v>
      </c>
      <c r="D162" s="62">
        <v>0.06</v>
      </c>
      <c r="E162" s="67">
        <v>5.568E-3</v>
      </c>
      <c r="F162" s="94">
        <f>INSTÂNCIA[[#This Row],[Dólar americano]]*5.0795</f>
        <v>2.8282656000000003E-2</v>
      </c>
      <c r="G162" s="64" t="s">
        <v>16</v>
      </c>
      <c r="H162" s="32"/>
      <c r="K162"/>
    </row>
    <row r="163" spans="2:11" ht="20.100000000000001" customHeight="1" x14ac:dyDescent="0.25">
      <c r="B163" s="60" t="s">
        <v>209</v>
      </c>
      <c r="C163" s="61" t="s">
        <v>210</v>
      </c>
      <c r="D163" s="62">
        <v>5.9721999999999997E-2</v>
      </c>
      <c r="E163" s="67">
        <v>5.5422016000000003E-3</v>
      </c>
      <c r="F163" s="94">
        <f>INSTÂNCIA[[#This Row],[Dólar americano]]*5.0795</f>
        <v>2.8151613027200002E-2</v>
      </c>
      <c r="G163" s="64" t="s">
        <v>16</v>
      </c>
      <c r="H163" s="32"/>
      <c r="K163"/>
    </row>
    <row r="164" spans="2:11" ht="20.100000000000001" customHeight="1" x14ac:dyDescent="0.25">
      <c r="B164" s="60" t="s">
        <v>209</v>
      </c>
      <c r="C164" s="61" t="s">
        <v>263</v>
      </c>
      <c r="D164" s="62">
        <v>5.9721999999999997E-2</v>
      </c>
      <c r="E164" s="67">
        <v>5.5422016000000003E-3</v>
      </c>
      <c r="F164" s="94">
        <f>INSTÂNCIA[[#This Row],[Dólar americano]]*5.0795</f>
        <v>2.8151613027200002E-2</v>
      </c>
      <c r="G164" s="64" t="s">
        <v>16</v>
      </c>
      <c r="H164" s="32"/>
      <c r="K164"/>
    </row>
    <row r="165" spans="2:11" ht="20.100000000000001" customHeight="1" x14ac:dyDescent="0.25">
      <c r="B165" s="60" t="s">
        <v>209</v>
      </c>
      <c r="C165" s="61" t="s">
        <v>217</v>
      </c>
      <c r="D165" s="62">
        <v>5.9166999999999997E-2</v>
      </c>
      <c r="E165" s="67">
        <v>5.4906976000000003E-3</v>
      </c>
      <c r="F165" s="94">
        <f>INSTÂNCIA[[#This Row],[Dólar americano]]*5.0795</f>
        <v>2.7889998459200004E-2</v>
      </c>
      <c r="G165" s="64" t="s">
        <v>16</v>
      </c>
      <c r="H165" s="32"/>
      <c r="K165"/>
    </row>
    <row r="166" spans="2:11" ht="20.100000000000001" customHeight="1" x14ac:dyDescent="0.25">
      <c r="B166" s="60" t="s">
        <v>209</v>
      </c>
      <c r="C166" s="61" t="s">
        <v>257</v>
      </c>
      <c r="D166" s="62">
        <v>5.8888999999999997E-2</v>
      </c>
      <c r="E166" s="67">
        <v>5.4648991999999997E-3</v>
      </c>
      <c r="F166" s="94">
        <f>INSTÂNCIA[[#This Row],[Dólar americano]]*5.0795</f>
        <v>2.7758955486400002E-2</v>
      </c>
      <c r="G166" s="64" t="s">
        <v>16</v>
      </c>
      <c r="H166" s="32"/>
      <c r="K166"/>
    </row>
    <row r="167" spans="2:11" ht="20.100000000000001" customHeight="1" x14ac:dyDescent="0.25">
      <c r="B167" s="60" t="s">
        <v>209</v>
      </c>
      <c r="C167" s="61" t="s">
        <v>243</v>
      </c>
      <c r="D167" s="62">
        <v>5.8611000000000003E-2</v>
      </c>
      <c r="E167" s="67">
        <v>5.4391007999999999E-3</v>
      </c>
      <c r="F167" s="94">
        <f>INSTÂNCIA[[#This Row],[Dólar americano]]*5.0795</f>
        <v>2.76279125136E-2</v>
      </c>
      <c r="G167" s="64" t="s">
        <v>16</v>
      </c>
      <c r="H167" s="32"/>
      <c r="K167"/>
    </row>
    <row r="168" spans="2:11" ht="20.100000000000001" customHeight="1" x14ac:dyDescent="0.25">
      <c r="B168" s="60" t="s">
        <v>209</v>
      </c>
      <c r="C168" s="61" t="s">
        <v>234</v>
      </c>
      <c r="D168" s="62">
        <v>5.7778000000000003E-2</v>
      </c>
      <c r="E168" s="67">
        <v>5.3617984000000002E-3</v>
      </c>
      <c r="F168" s="94">
        <f>INSTÂNCIA[[#This Row],[Dólar americano]]*5.0795</f>
        <v>2.7235254972800004E-2</v>
      </c>
      <c r="G168" s="64" t="s">
        <v>16</v>
      </c>
      <c r="H168" s="32"/>
      <c r="K168"/>
    </row>
    <row r="169" spans="2:11" ht="20.100000000000001" customHeight="1" x14ac:dyDescent="0.25">
      <c r="B169" s="60" t="s">
        <v>209</v>
      </c>
      <c r="C169" s="61" t="s">
        <v>250</v>
      </c>
      <c r="D169" s="62">
        <v>5.7778000000000003E-2</v>
      </c>
      <c r="E169" s="67">
        <v>5.3617984000000002E-3</v>
      </c>
      <c r="F169" s="94">
        <f>INSTÂNCIA[[#This Row],[Dólar americano]]*5.0795</f>
        <v>2.7235254972800004E-2</v>
      </c>
      <c r="G169" s="64" t="s">
        <v>16</v>
      </c>
      <c r="H169" s="32"/>
      <c r="K169"/>
    </row>
    <row r="170" spans="2:11" ht="20.100000000000001" customHeight="1" x14ac:dyDescent="0.25">
      <c r="B170" s="60" t="s">
        <v>209</v>
      </c>
      <c r="C170" s="61" t="s">
        <v>264</v>
      </c>
      <c r="D170" s="62">
        <v>5.7778000000000003E-2</v>
      </c>
      <c r="E170" s="67">
        <v>5.3617984000000002E-3</v>
      </c>
      <c r="F170" s="94">
        <f>INSTÂNCIA[[#This Row],[Dólar americano]]*5.0795</f>
        <v>2.7235254972800004E-2</v>
      </c>
      <c r="G170" s="64" t="s">
        <v>16</v>
      </c>
      <c r="H170" s="32"/>
      <c r="K170"/>
    </row>
    <row r="171" spans="2:11" ht="20.100000000000001" customHeight="1" x14ac:dyDescent="0.25">
      <c r="B171" s="60" t="s">
        <v>209</v>
      </c>
      <c r="C171" s="61" t="s">
        <v>254</v>
      </c>
      <c r="D171" s="62">
        <v>5.2499999999999998E-2</v>
      </c>
      <c r="E171" s="67">
        <v>4.8719999999999996E-3</v>
      </c>
      <c r="F171" s="94">
        <f>INSTÂNCIA[[#This Row],[Dólar americano]]*5.0795</f>
        <v>2.4747324000000001E-2</v>
      </c>
      <c r="G171" s="64" t="s">
        <v>16</v>
      </c>
      <c r="H171" s="32"/>
      <c r="K171"/>
    </row>
    <row r="172" spans="2:11" ht="20.100000000000001" customHeight="1" x14ac:dyDescent="0.25">
      <c r="B172" s="60" t="s">
        <v>209</v>
      </c>
      <c r="C172" s="61" t="s">
        <v>228</v>
      </c>
      <c r="D172" s="62">
        <v>4.7778000000000001E-2</v>
      </c>
      <c r="E172" s="67">
        <v>4.4337984000000002E-3</v>
      </c>
      <c r="F172" s="94">
        <f>INSTÂNCIA[[#This Row],[Dólar americano]]*5.0795</f>
        <v>2.2521478972800001E-2</v>
      </c>
      <c r="G172" s="64" t="s">
        <v>16</v>
      </c>
      <c r="H172" s="32"/>
      <c r="K172"/>
    </row>
    <row r="173" spans="2:11" ht="20.100000000000001" customHeight="1" x14ac:dyDescent="0.25">
      <c r="B173" s="60" t="s">
        <v>209</v>
      </c>
      <c r="C173" s="61" t="s">
        <v>237</v>
      </c>
      <c r="D173" s="62">
        <v>4.7500000000000001E-2</v>
      </c>
      <c r="E173" s="67">
        <v>4.4079999999999996E-3</v>
      </c>
      <c r="F173" s="94">
        <f>INSTÂNCIA[[#This Row],[Dólar americano]]*5.0795</f>
        <v>2.2390436E-2</v>
      </c>
      <c r="G173" s="64" t="s">
        <v>16</v>
      </c>
      <c r="H173" s="32"/>
      <c r="K173"/>
    </row>
    <row r="174" spans="2:11" ht="20.100000000000001" customHeight="1" x14ac:dyDescent="0.25">
      <c r="B174" s="60" t="s">
        <v>209</v>
      </c>
      <c r="C174" s="61" t="s">
        <v>255</v>
      </c>
      <c r="D174" s="62">
        <v>4.7222E-2</v>
      </c>
      <c r="E174" s="67">
        <v>4.3822015999999998E-3</v>
      </c>
      <c r="F174" s="94">
        <f>INSTÂNCIA[[#This Row],[Dólar americano]]*5.0795</f>
        <v>2.2259393027200002E-2</v>
      </c>
      <c r="G174" s="64" t="s">
        <v>16</v>
      </c>
      <c r="H174" s="32"/>
      <c r="K174"/>
    </row>
    <row r="175" spans="2:11" ht="20.100000000000001" customHeight="1" x14ac:dyDescent="0.25">
      <c r="B175" s="60" t="s">
        <v>209</v>
      </c>
      <c r="C175" s="61" t="s">
        <v>212</v>
      </c>
      <c r="D175" s="62">
        <v>4.6944E-2</v>
      </c>
      <c r="E175" s="67">
        <v>4.3564032000000001E-3</v>
      </c>
      <c r="F175" s="94">
        <f>INSTÂNCIA[[#This Row],[Dólar americano]]*5.0795</f>
        <v>2.2128350054400003E-2</v>
      </c>
      <c r="G175" s="64" t="s">
        <v>16</v>
      </c>
      <c r="H175" s="32"/>
      <c r="K175"/>
    </row>
    <row r="176" spans="2:11" ht="20.100000000000001" customHeight="1" x14ac:dyDescent="0.25">
      <c r="B176" s="60" t="s">
        <v>209</v>
      </c>
      <c r="C176" s="61" t="s">
        <v>224</v>
      </c>
      <c r="D176" s="62">
        <v>4.6389E-2</v>
      </c>
      <c r="E176" s="67">
        <v>4.3048992000000001E-3</v>
      </c>
      <c r="F176" s="94">
        <f>INSTÂNCIA[[#This Row],[Dólar americano]]*5.0795</f>
        <v>2.1866735486400002E-2</v>
      </c>
      <c r="G176" s="64" t="s">
        <v>16</v>
      </c>
      <c r="H176" s="32"/>
      <c r="K176"/>
    </row>
    <row r="177" spans="2:11" ht="20.100000000000001" customHeight="1" x14ac:dyDescent="0.25">
      <c r="B177" s="60" t="s">
        <v>209</v>
      </c>
      <c r="C177" s="61" t="s">
        <v>231</v>
      </c>
      <c r="D177" s="62">
        <v>4.6110999999999999E-2</v>
      </c>
      <c r="E177" s="67">
        <v>4.2791008000000004E-3</v>
      </c>
      <c r="F177" s="94">
        <f>INSTÂNCIA[[#This Row],[Dólar americano]]*5.0795</f>
        <v>2.1735692513600004E-2</v>
      </c>
      <c r="G177" s="64" t="s">
        <v>16</v>
      </c>
      <c r="H177" s="32"/>
      <c r="K177"/>
    </row>
    <row r="178" spans="2:11" ht="20.100000000000001" customHeight="1" x14ac:dyDescent="0.25">
      <c r="B178" s="60" t="s">
        <v>209</v>
      </c>
      <c r="C178" s="61" t="s">
        <v>241</v>
      </c>
      <c r="D178" s="62">
        <v>4.6110999999999999E-2</v>
      </c>
      <c r="E178" s="67">
        <v>4.2791008000000004E-3</v>
      </c>
      <c r="F178" s="94">
        <f>INSTÂNCIA[[#This Row],[Dólar americano]]*5.0795</f>
        <v>2.1735692513600004E-2</v>
      </c>
      <c r="G178" s="64" t="s">
        <v>16</v>
      </c>
      <c r="H178" s="32"/>
      <c r="K178"/>
    </row>
    <row r="179" spans="2:11" ht="20.100000000000001" customHeight="1" x14ac:dyDescent="0.25">
      <c r="B179" s="60" t="s">
        <v>209</v>
      </c>
      <c r="C179" s="61" t="s">
        <v>214</v>
      </c>
      <c r="D179" s="62">
        <v>4.5832999999999999E-2</v>
      </c>
      <c r="E179" s="67">
        <v>4.2533023999999997E-3</v>
      </c>
      <c r="F179" s="94">
        <f>INSTÂNCIA[[#This Row],[Dólar americano]]*5.0795</f>
        <v>2.1604649540799999E-2</v>
      </c>
      <c r="G179" s="64" t="s">
        <v>16</v>
      </c>
      <c r="H179" s="32"/>
      <c r="K179"/>
    </row>
    <row r="180" spans="2:11" ht="20.100000000000001" customHeight="1" x14ac:dyDescent="0.25">
      <c r="B180" s="60" t="s">
        <v>209</v>
      </c>
      <c r="C180" s="61" t="s">
        <v>247</v>
      </c>
      <c r="D180" s="62">
        <v>4.5832999999999999E-2</v>
      </c>
      <c r="E180" s="67">
        <v>4.2533023999999997E-3</v>
      </c>
      <c r="F180" s="94">
        <f>INSTÂNCIA[[#This Row],[Dólar americano]]*5.0795</f>
        <v>2.1604649540799999E-2</v>
      </c>
      <c r="G180" s="64" t="s">
        <v>16</v>
      </c>
      <c r="H180" s="32"/>
      <c r="K180"/>
    </row>
    <row r="181" spans="2:11" ht="20.100000000000001" customHeight="1" x14ac:dyDescent="0.25">
      <c r="B181" s="60" t="s">
        <v>209</v>
      </c>
      <c r="C181" s="61" t="s">
        <v>269</v>
      </c>
      <c r="D181" s="62">
        <v>4.5832999999999999E-2</v>
      </c>
      <c r="E181" s="67">
        <v>4.2533023999999997E-3</v>
      </c>
      <c r="F181" s="94">
        <f>INSTÂNCIA[[#This Row],[Dólar americano]]*5.0795</f>
        <v>2.1604649540799999E-2</v>
      </c>
      <c r="G181" s="64" t="s">
        <v>16</v>
      </c>
      <c r="H181" s="32"/>
      <c r="K181"/>
    </row>
    <row r="182" spans="2:11" ht="20.100000000000001" customHeight="1" x14ac:dyDescent="0.25">
      <c r="B182" s="60" t="s">
        <v>209</v>
      </c>
      <c r="C182" s="61" t="s">
        <v>218</v>
      </c>
      <c r="D182" s="62">
        <v>4.5555999999999999E-2</v>
      </c>
      <c r="E182" s="67">
        <v>4.2275968000000004E-3</v>
      </c>
      <c r="F182" s="94">
        <f>INSTÂNCIA[[#This Row],[Dólar americano]]*5.0795</f>
        <v>2.1474077945600002E-2</v>
      </c>
      <c r="G182" s="64" t="s">
        <v>16</v>
      </c>
      <c r="H182" s="32"/>
      <c r="K182"/>
    </row>
    <row r="183" spans="2:11" ht="20.100000000000001" customHeight="1" x14ac:dyDescent="0.25">
      <c r="B183" s="60" t="s">
        <v>209</v>
      </c>
      <c r="C183" s="61" t="s">
        <v>246</v>
      </c>
      <c r="D183" s="62">
        <v>4.5555999999999999E-2</v>
      </c>
      <c r="E183" s="67">
        <v>4.2275968000000004E-3</v>
      </c>
      <c r="F183" s="94">
        <f>INSTÂNCIA[[#This Row],[Dólar americano]]*5.0795</f>
        <v>2.1474077945600002E-2</v>
      </c>
      <c r="G183" s="64" t="s">
        <v>16</v>
      </c>
      <c r="H183" s="32"/>
      <c r="K183"/>
    </row>
    <row r="184" spans="2:11" ht="20.100000000000001" customHeight="1" x14ac:dyDescent="0.25">
      <c r="B184" s="60" t="s">
        <v>209</v>
      </c>
      <c r="C184" s="61" t="s">
        <v>211</v>
      </c>
      <c r="D184" s="62">
        <v>4.5277999999999999E-2</v>
      </c>
      <c r="E184" s="67">
        <v>4.2017983999999998E-3</v>
      </c>
      <c r="F184" s="94">
        <f>INSTÂNCIA[[#This Row],[Dólar americano]]*5.0795</f>
        <v>2.1343034972800001E-2</v>
      </c>
      <c r="G184" s="64" t="s">
        <v>16</v>
      </c>
      <c r="H184" s="32"/>
      <c r="K184"/>
    </row>
    <row r="185" spans="2:11" ht="20.100000000000001" customHeight="1" x14ac:dyDescent="0.25">
      <c r="B185" s="60" t="s">
        <v>209</v>
      </c>
      <c r="C185" s="61" t="s">
        <v>258</v>
      </c>
      <c r="D185" s="62">
        <v>4.5277999999999999E-2</v>
      </c>
      <c r="E185" s="67">
        <v>4.2017983999999998E-3</v>
      </c>
      <c r="F185" s="94">
        <f>INSTÂNCIA[[#This Row],[Dólar americano]]*5.0795</f>
        <v>2.1343034972800001E-2</v>
      </c>
      <c r="G185" s="64" t="s">
        <v>16</v>
      </c>
      <c r="H185" s="32"/>
      <c r="K185"/>
    </row>
    <row r="186" spans="2:11" ht="20.100000000000001" customHeight="1" x14ac:dyDescent="0.25">
      <c r="B186" s="60" t="s">
        <v>209</v>
      </c>
      <c r="C186" s="61" t="s">
        <v>226</v>
      </c>
      <c r="D186" s="62">
        <v>4.4999999999999998E-2</v>
      </c>
      <c r="E186" s="67">
        <v>4.176E-3</v>
      </c>
      <c r="F186" s="94">
        <f>INSTÂNCIA[[#This Row],[Dólar americano]]*5.0795</f>
        <v>2.1211992000000002E-2</v>
      </c>
      <c r="G186" s="64" t="s">
        <v>16</v>
      </c>
      <c r="H186" s="32"/>
      <c r="K186"/>
    </row>
    <row r="187" spans="2:11" ht="20.100000000000001" customHeight="1" x14ac:dyDescent="0.25">
      <c r="B187" s="60" t="s">
        <v>209</v>
      </c>
      <c r="C187" s="61" t="s">
        <v>240</v>
      </c>
      <c r="D187" s="62">
        <v>4.4721999999999998E-2</v>
      </c>
      <c r="E187" s="67">
        <v>4.1502016000000003E-3</v>
      </c>
      <c r="F187" s="94">
        <f>INSTÂNCIA[[#This Row],[Dólar americano]]*5.0795</f>
        <v>2.1080949027200004E-2</v>
      </c>
      <c r="G187" s="64" t="s">
        <v>16</v>
      </c>
      <c r="H187" s="32"/>
      <c r="K187"/>
    </row>
    <row r="188" spans="2:11" ht="20.100000000000001" customHeight="1" x14ac:dyDescent="0.25">
      <c r="B188" s="60" t="s">
        <v>209</v>
      </c>
      <c r="C188" s="61" t="s">
        <v>248</v>
      </c>
      <c r="D188" s="62">
        <v>4.4721999999999998E-2</v>
      </c>
      <c r="E188" s="67">
        <v>4.1502016000000003E-3</v>
      </c>
      <c r="F188" s="94">
        <f>INSTÂNCIA[[#This Row],[Dólar americano]]*5.0795</f>
        <v>2.1080949027200004E-2</v>
      </c>
      <c r="G188" s="64" t="s">
        <v>16</v>
      </c>
      <c r="H188" s="32"/>
      <c r="K188"/>
    </row>
    <row r="189" spans="2:11" ht="20.100000000000001" customHeight="1" x14ac:dyDescent="0.25">
      <c r="B189" s="60" t="s">
        <v>209</v>
      </c>
      <c r="C189" s="61" t="s">
        <v>253</v>
      </c>
      <c r="D189" s="62">
        <v>4.4721999999999998E-2</v>
      </c>
      <c r="E189" s="67">
        <v>4.1502016000000003E-3</v>
      </c>
      <c r="F189" s="94">
        <f>INSTÂNCIA[[#This Row],[Dólar americano]]*5.0795</f>
        <v>2.1080949027200004E-2</v>
      </c>
      <c r="G189" s="64" t="s">
        <v>16</v>
      </c>
      <c r="H189" s="32"/>
      <c r="K189"/>
    </row>
    <row r="190" spans="2:11" ht="20.100000000000001" customHeight="1" x14ac:dyDescent="0.25">
      <c r="B190" s="60" t="s">
        <v>209</v>
      </c>
      <c r="C190" s="61" t="s">
        <v>265</v>
      </c>
      <c r="D190" s="62">
        <v>4.4721999999999998E-2</v>
      </c>
      <c r="E190" s="67">
        <v>4.1502016000000003E-3</v>
      </c>
      <c r="F190" s="94">
        <f>INSTÂNCIA[[#This Row],[Dólar americano]]*5.0795</f>
        <v>2.1080949027200004E-2</v>
      </c>
      <c r="G190" s="64" t="s">
        <v>16</v>
      </c>
      <c r="H190" s="32"/>
      <c r="K190"/>
    </row>
    <row r="191" spans="2:11" ht="20.100000000000001" customHeight="1" x14ac:dyDescent="0.25">
      <c r="B191" s="60" t="s">
        <v>209</v>
      </c>
      <c r="C191" s="61" t="s">
        <v>230</v>
      </c>
      <c r="D191" s="62">
        <v>4.4443999999999997E-2</v>
      </c>
      <c r="E191" s="67">
        <v>4.1244031999999996E-3</v>
      </c>
      <c r="F191" s="94">
        <f>INSTÂNCIA[[#This Row],[Dólar americano]]*5.0795</f>
        <v>2.0949906054399999E-2</v>
      </c>
      <c r="G191" s="64" t="s">
        <v>16</v>
      </c>
      <c r="H191" s="32"/>
      <c r="K191"/>
    </row>
    <row r="192" spans="2:11" ht="20.100000000000001" customHeight="1" x14ac:dyDescent="0.25">
      <c r="B192" s="60" t="s">
        <v>209</v>
      </c>
      <c r="C192" s="61" t="s">
        <v>260</v>
      </c>
      <c r="D192" s="62">
        <v>4.4443999999999997E-2</v>
      </c>
      <c r="E192" s="67">
        <v>4.1244031999999996E-3</v>
      </c>
      <c r="F192" s="94">
        <f>INSTÂNCIA[[#This Row],[Dólar americano]]*5.0795</f>
        <v>2.0949906054399999E-2</v>
      </c>
      <c r="G192" s="64" t="s">
        <v>16</v>
      </c>
      <c r="H192" s="32"/>
      <c r="K192"/>
    </row>
    <row r="193" spans="2:11" ht="20.100000000000001" customHeight="1" x14ac:dyDescent="0.25">
      <c r="B193" s="60" t="s">
        <v>209</v>
      </c>
      <c r="C193" s="61" t="s">
        <v>213</v>
      </c>
      <c r="D193" s="62">
        <v>4.4166999999999998E-2</v>
      </c>
      <c r="E193" s="67">
        <v>4.0986976000000003E-3</v>
      </c>
      <c r="F193" s="94">
        <f>INSTÂNCIA[[#This Row],[Dólar americano]]*5.0795</f>
        <v>2.0819334459200003E-2</v>
      </c>
      <c r="G193" s="64" t="s">
        <v>16</v>
      </c>
      <c r="H193" s="32"/>
      <c r="K193"/>
    </row>
    <row r="194" spans="2:11" ht="20.100000000000001" customHeight="1" x14ac:dyDescent="0.25">
      <c r="B194" s="60" t="s">
        <v>209</v>
      </c>
      <c r="C194" s="61" t="s">
        <v>235</v>
      </c>
      <c r="D194" s="62">
        <v>4.4166999999999998E-2</v>
      </c>
      <c r="E194" s="67">
        <v>4.0986976000000003E-3</v>
      </c>
      <c r="F194" s="94">
        <f>INSTÂNCIA[[#This Row],[Dólar americano]]*5.0795</f>
        <v>2.0819334459200003E-2</v>
      </c>
      <c r="G194" s="64" t="s">
        <v>16</v>
      </c>
      <c r="H194" s="32"/>
      <c r="K194"/>
    </row>
    <row r="195" spans="2:11" ht="20.100000000000001" customHeight="1" x14ac:dyDescent="0.25">
      <c r="B195" s="60" t="s">
        <v>209</v>
      </c>
      <c r="C195" s="61" t="s">
        <v>244</v>
      </c>
      <c r="D195" s="62">
        <v>4.3888999999999997E-2</v>
      </c>
      <c r="E195" s="67">
        <v>4.0728991999999997E-3</v>
      </c>
      <c r="F195" s="94">
        <f>INSTÂNCIA[[#This Row],[Dólar americano]]*5.0795</f>
        <v>2.0688291486400001E-2</v>
      </c>
      <c r="G195" s="64" t="s">
        <v>16</v>
      </c>
      <c r="H195" s="32"/>
      <c r="K195"/>
    </row>
    <row r="196" spans="2:11" ht="20.100000000000001" customHeight="1" x14ac:dyDescent="0.25">
      <c r="B196" s="60" t="s">
        <v>209</v>
      </c>
      <c r="C196" s="61" t="s">
        <v>238</v>
      </c>
      <c r="D196" s="62">
        <v>4.3610999999999997E-2</v>
      </c>
      <c r="E196" s="67">
        <v>4.0471007999999999E-3</v>
      </c>
      <c r="F196" s="94">
        <f>INSTÂNCIA[[#This Row],[Dólar americano]]*5.0795</f>
        <v>2.05572485136E-2</v>
      </c>
      <c r="G196" s="64" t="s">
        <v>16</v>
      </c>
      <c r="H196" s="32"/>
      <c r="K196"/>
    </row>
    <row r="197" spans="2:11" ht="20.100000000000001" customHeight="1" x14ac:dyDescent="0.25">
      <c r="B197" s="60" t="s">
        <v>209</v>
      </c>
      <c r="C197" s="61" t="s">
        <v>252</v>
      </c>
      <c r="D197" s="62">
        <v>4.3610999999999997E-2</v>
      </c>
      <c r="E197" s="67">
        <v>4.0471007999999999E-3</v>
      </c>
      <c r="F197" s="94">
        <f>INSTÂNCIA[[#This Row],[Dólar americano]]*5.0795</f>
        <v>2.05572485136E-2</v>
      </c>
      <c r="G197" s="64" t="s">
        <v>16</v>
      </c>
      <c r="H197" s="32"/>
      <c r="K197"/>
    </row>
    <row r="198" spans="2:11" ht="20.100000000000001" customHeight="1" x14ac:dyDescent="0.25">
      <c r="B198" s="60" t="s">
        <v>209</v>
      </c>
      <c r="C198" s="61" t="s">
        <v>266</v>
      </c>
      <c r="D198" s="62">
        <v>4.3610999999999997E-2</v>
      </c>
      <c r="E198" s="67">
        <v>4.0471007999999999E-3</v>
      </c>
      <c r="F198" s="94">
        <f>INSTÂNCIA[[#This Row],[Dólar americano]]*5.0795</f>
        <v>2.05572485136E-2</v>
      </c>
      <c r="G198" s="64" t="s">
        <v>16</v>
      </c>
      <c r="H198" s="32"/>
      <c r="K198"/>
    </row>
    <row r="199" spans="2:11" ht="20.100000000000001" customHeight="1" x14ac:dyDescent="0.25">
      <c r="B199" s="60" t="s">
        <v>209</v>
      </c>
      <c r="C199" s="61" t="s">
        <v>268</v>
      </c>
      <c r="D199" s="62">
        <v>4.3333000000000003E-2</v>
      </c>
      <c r="E199" s="67">
        <v>4.0213024000000002E-3</v>
      </c>
      <c r="F199" s="94">
        <f>INSTÂNCIA[[#This Row],[Dólar americano]]*5.0795</f>
        <v>2.0426205540800001E-2</v>
      </c>
      <c r="G199" s="64" t="s">
        <v>16</v>
      </c>
      <c r="H199" s="32"/>
      <c r="K199"/>
    </row>
    <row r="200" spans="2:11" ht="20.100000000000001" customHeight="1" x14ac:dyDescent="0.25">
      <c r="B200" s="60" t="s">
        <v>209</v>
      </c>
      <c r="C200" s="61" t="s">
        <v>216</v>
      </c>
      <c r="D200" s="62">
        <v>4.1944000000000002E-2</v>
      </c>
      <c r="E200" s="67">
        <v>3.8924032000000001E-3</v>
      </c>
      <c r="F200" s="94">
        <f>INSTÂNCIA[[#This Row],[Dólar americano]]*5.0795</f>
        <v>1.9771462054400002E-2</v>
      </c>
      <c r="G200" s="64" t="s">
        <v>16</v>
      </c>
      <c r="H200" s="32"/>
      <c r="K200"/>
    </row>
    <row r="201" spans="2:11" ht="20.100000000000001" customHeight="1" x14ac:dyDescent="0.25">
      <c r="B201" s="60" t="s">
        <v>209</v>
      </c>
      <c r="C201" s="61" t="s">
        <v>256</v>
      </c>
      <c r="D201" s="62">
        <v>3.7499999999999999E-2</v>
      </c>
      <c r="E201" s="67">
        <v>3.48E-3</v>
      </c>
      <c r="F201" s="94">
        <f>INSTÂNCIA[[#This Row],[Dólar americano]]*5.0795</f>
        <v>1.767666E-2</v>
      </c>
      <c r="G201" s="64" t="s">
        <v>16</v>
      </c>
      <c r="H201" s="32"/>
      <c r="K201"/>
    </row>
    <row r="202" spans="2:11" ht="20.100000000000001" customHeight="1" x14ac:dyDescent="0.25">
      <c r="B202" s="60" t="s">
        <v>2</v>
      </c>
      <c r="C202" s="61" t="s">
        <v>36</v>
      </c>
      <c r="D202" s="62">
        <v>0.27750000000000002</v>
      </c>
      <c r="E202" s="67">
        <v>3.2190000000000001E-3</v>
      </c>
      <c r="F202" s="94">
        <f>INSTÂNCIA[[#This Row],[Dólar americano]]*5.0795</f>
        <v>1.6350910500000003E-2</v>
      </c>
      <c r="G202" s="64" t="s">
        <v>16</v>
      </c>
      <c r="H202" s="32"/>
      <c r="K202"/>
    </row>
    <row r="203" spans="2:11" ht="20.100000000000001" customHeight="1" x14ac:dyDescent="0.25">
      <c r="B203" s="60" t="s">
        <v>147</v>
      </c>
      <c r="C203" s="61" t="s">
        <v>157</v>
      </c>
      <c r="D203" s="62">
        <v>4.6667E-2</v>
      </c>
      <c r="E203" s="67">
        <v>2.1653487999999999E-3</v>
      </c>
      <c r="F203" s="94">
        <f>INSTÂNCIA[[#This Row],[Dólar americano]]*5.0795</f>
        <v>1.09988892296E-2</v>
      </c>
      <c r="G203" s="64" t="s">
        <v>16</v>
      </c>
      <c r="H203" s="32"/>
      <c r="K203"/>
    </row>
    <row r="204" spans="2:11" ht="20.100000000000001" customHeight="1" x14ac:dyDescent="0.25">
      <c r="B204" s="60" t="s">
        <v>147</v>
      </c>
      <c r="C204" s="61" t="s">
        <v>152</v>
      </c>
      <c r="D204" s="62">
        <v>0.04</v>
      </c>
      <c r="E204" s="67">
        <v>1.856E-3</v>
      </c>
      <c r="F204" s="94">
        <f>INSTÂNCIA[[#This Row],[Dólar americano]]*5.0795</f>
        <v>9.4275520000000005E-3</v>
      </c>
      <c r="G204" s="64" t="s">
        <v>16</v>
      </c>
      <c r="H204" s="32"/>
      <c r="K204"/>
    </row>
    <row r="205" spans="2:11" ht="20.100000000000001" customHeight="1" x14ac:dyDescent="0.25">
      <c r="B205" s="60" t="s">
        <v>147</v>
      </c>
      <c r="C205" s="61" t="s">
        <v>153</v>
      </c>
      <c r="D205" s="62">
        <v>3.9444E-2</v>
      </c>
      <c r="E205" s="67">
        <v>1.8302016E-3</v>
      </c>
      <c r="F205" s="94">
        <f>INSTÂNCIA[[#This Row],[Dólar americano]]*5.0795</f>
        <v>9.2965090272000006E-3</v>
      </c>
      <c r="G205" s="64" t="s">
        <v>16</v>
      </c>
      <c r="H205" s="32"/>
      <c r="K205"/>
    </row>
    <row r="206" spans="2:11" ht="20.100000000000001" customHeight="1" x14ac:dyDescent="0.25">
      <c r="B206" s="60" t="s">
        <v>147</v>
      </c>
      <c r="C206" s="61" t="s">
        <v>162</v>
      </c>
      <c r="D206" s="62">
        <v>3.9167E-2</v>
      </c>
      <c r="E206" s="67">
        <v>1.8173487999999999E-3</v>
      </c>
      <c r="F206" s="94">
        <f>INSTÂNCIA[[#This Row],[Dólar americano]]*5.0795</f>
        <v>9.2312232296000007E-3</v>
      </c>
      <c r="G206" s="64" t="s">
        <v>16</v>
      </c>
      <c r="H206" s="32"/>
      <c r="K206"/>
    </row>
    <row r="207" spans="2:11" ht="20.100000000000001" customHeight="1" x14ac:dyDescent="0.25">
      <c r="B207" s="60" t="s">
        <v>147</v>
      </c>
      <c r="C207" s="61" t="s">
        <v>166</v>
      </c>
      <c r="D207" s="62">
        <v>3.9167E-2</v>
      </c>
      <c r="E207" s="67">
        <v>1.8173487999999999E-3</v>
      </c>
      <c r="F207" s="94">
        <f>INSTÂNCIA[[#This Row],[Dólar americano]]*5.0795</f>
        <v>9.2312232296000007E-3</v>
      </c>
      <c r="G207" s="64" t="s">
        <v>16</v>
      </c>
      <c r="H207" s="32"/>
      <c r="K207"/>
    </row>
    <row r="208" spans="2:11" ht="20.100000000000001" customHeight="1" x14ac:dyDescent="0.25">
      <c r="B208" s="60" t="s">
        <v>147</v>
      </c>
      <c r="C208" s="61" t="s">
        <v>160</v>
      </c>
      <c r="D208" s="62">
        <v>3.8889E-2</v>
      </c>
      <c r="E208" s="67">
        <v>1.8044496000000001E-3</v>
      </c>
      <c r="F208" s="94">
        <f>INSTÂNCIA[[#This Row],[Dólar americano]]*5.0795</f>
        <v>9.1657017432000016E-3</v>
      </c>
      <c r="G208" s="64" t="s">
        <v>16</v>
      </c>
      <c r="H208" s="32"/>
      <c r="K208"/>
    </row>
    <row r="209" spans="2:11" ht="20.100000000000001" customHeight="1" x14ac:dyDescent="0.25">
      <c r="B209" s="60" t="s">
        <v>147</v>
      </c>
      <c r="C209" s="61" t="s">
        <v>167</v>
      </c>
      <c r="D209" s="62">
        <v>3.8889E-2</v>
      </c>
      <c r="E209" s="67">
        <v>1.8044496000000001E-3</v>
      </c>
      <c r="F209" s="94">
        <f>INSTÂNCIA[[#This Row],[Dólar americano]]*5.0795</f>
        <v>9.1657017432000016E-3</v>
      </c>
      <c r="G209" s="64" t="s">
        <v>16</v>
      </c>
      <c r="H209" s="32"/>
      <c r="K209"/>
    </row>
    <row r="210" spans="2:11" ht="20.100000000000001" customHeight="1" x14ac:dyDescent="0.25">
      <c r="B210" s="60" t="s">
        <v>147</v>
      </c>
      <c r="C210" s="61" t="s">
        <v>158</v>
      </c>
      <c r="D210" s="62">
        <v>3.8610999999999999E-2</v>
      </c>
      <c r="E210" s="67">
        <v>1.7915504E-3</v>
      </c>
      <c r="F210" s="94">
        <f>INSTÂNCIA[[#This Row],[Dólar americano]]*5.0795</f>
        <v>9.1001802568000008E-3</v>
      </c>
      <c r="G210" s="64" t="s">
        <v>16</v>
      </c>
      <c r="H210" s="32"/>
      <c r="K210"/>
    </row>
    <row r="211" spans="2:11" ht="20.100000000000001" customHeight="1" x14ac:dyDescent="0.25">
      <c r="B211" s="60" t="s">
        <v>147</v>
      </c>
      <c r="C211" s="61" t="s">
        <v>168</v>
      </c>
      <c r="D211" s="62">
        <v>3.8610999999999999E-2</v>
      </c>
      <c r="E211" s="67">
        <v>1.7915504E-3</v>
      </c>
      <c r="F211" s="94">
        <f>INSTÂNCIA[[#This Row],[Dólar americano]]*5.0795</f>
        <v>9.1001802568000008E-3</v>
      </c>
      <c r="G211" s="64" t="s">
        <v>16</v>
      </c>
      <c r="H211" s="32"/>
      <c r="K211"/>
    </row>
    <row r="212" spans="2:11" ht="20.100000000000001" customHeight="1" x14ac:dyDescent="0.25">
      <c r="B212" s="60" t="s">
        <v>147</v>
      </c>
      <c r="C212" s="61" t="s">
        <v>177</v>
      </c>
      <c r="D212" s="62">
        <v>3.8332999999999999E-2</v>
      </c>
      <c r="E212" s="67">
        <v>1.7786512000000001E-3</v>
      </c>
      <c r="F212" s="94">
        <f>INSTÂNCIA[[#This Row],[Dólar americano]]*5.0795</f>
        <v>9.0346587704000017E-3</v>
      </c>
      <c r="G212" s="64" t="s">
        <v>16</v>
      </c>
      <c r="H212" s="32"/>
      <c r="K212"/>
    </row>
    <row r="213" spans="2:11" ht="20.100000000000001" customHeight="1" x14ac:dyDescent="0.25">
      <c r="B213" s="60" t="s">
        <v>147</v>
      </c>
      <c r="C213" s="61" t="s">
        <v>180</v>
      </c>
      <c r="D213" s="62">
        <v>3.8056E-2</v>
      </c>
      <c r="E213" s="67">
        <v>1.7657984E-3</v>
      </c>
      <c r="F213" s="94">
        <f>INSTÂNCIA[[#This Row],[Dólar americano]]*5.0795</f>
        <v>8.9693729728E-3</v>
      </c>
      <c r="G213" s="64" t="s">
        <v>16</v>
      </c>
      <c r="H213" s="32"/>
      <c r="K213"/>
    </row>
    <row r="214" spans="2:11" ht="20.100000000000001" customHeight="1" x14ac:dyDescent="0.25">
      <c r="B214" s="60" t="s">
        <v>147</v>
      </c>
      <c r="C214" s="61" t="s">
        <v>156</v>
      </c>
      <c r="D214" s="62">
        <v>3.7777999999999999E-2</v>
      </c>
      <c r="E214" s="67">
        <v>1.7528992000000001E-3</v>
      </c>
      <c r="F214" s="94">
        <f>INSTÂNCIA[[#This Row],[Dólar americano]]*5.0795</f>
        <v>8.903851486400001E-3</v>
      </c>
      <c r="G214" s="64" t="s">
        <v>16</v>
      </c>
      <c r="H214" s="32"/>
      <c r="K214"/>
    </row>
    <row r="215" spans="2:11" ht="20.100000000000001" customHeight="1" x14ac:dyDescent="0.25">
      <c r="B215" s="60" t="s">
        <v>147</v>
      </c>
      <c r="C215" s="61" t="s">
        <v>171</v>
      </c>
      <c r="D215" s="62">
        <v>3.7777999999999999E-2</v>
      </c>
      <c r="E215" s="67">
        <v>1.7528992000000001E-3</v>
      </c>
      <c r="F215" s="94">
        <f>INSTÂNCIA[[#This Row],[Dólar americano]]*5.0795</f>
        <v>8.903851486400001E-3</v>
      </c>
      <c r="G215" s="64" t="s">
        <v>16</v>
      </c>
      <c r="H215" s="32"/>
      <c r="K215"/>
    </row>
    <row r="216" spans="2:11" ht="20.100000000000001" customHeight="1" x14ac:dyDescent="0.25">
      <c r="B216" s="60" t="s">
        <v>147</v>
      </c>
      <c r="C216" s="61" t="s">
        <v>178</v>
      </c>
      <c r="D216" s="62">
        <v>3.6666999999999998E-2</v>
      </c>
      <c r="E216" s="67">
        <v>1.7013487999999999E-3</v>
      </c>
      <c r="F216" s="94">
        <f>INSTÂNCIA[[#This Row],[Dólar americano]]*5.0795</f>
        <v>8.6420012296000003E-3</v>
      </c>
      <c r="G216" s="64" t="s">
        <v>16</v>
      </c>
      <c r="H216" s="32"/>
      <c r="K216"/>
    </row>
    <row r="217" spans="2:11" ht="20.100000000000001" customHeight="1" x14ac:dyDescent="0.25">
      <c r="B217" s="60" t="s">
        <v>147</v>
      </c>
      <c r="C217" s="61" t="s">
        <v>175</v>
      </c>
      <c r="D217" s="62">
        <v>3.6388999999999998E-2</v>
      </c>
      <c r="E217" s="67">
        <v>1.6884496000000001E-3</v>
      </c>
      <c r="F217" s="94">
        <f>INSTÂNCIA[[#This Row],[Dólar americano]]*5.0795</f>
        <v>8.5764797432000012E-3</v>
      </c>
      <c r="G217" s="64" t="s">
        <v>16</v>
      </c>
      <c r="H217" s="32"/>
      <c r="K217"/>
    </row>
    <row r="218" spans="2:11" ht="20.100000000000001" customHeight="1" x14ac:dyDescent="0.25">
      <c r="B218" s="60" t="s">
        <v>147</v>
      </c>
      <c r="C218" s="61" t="s">
        <v>151</v>
      </c>
      <c r="D218" s="62">
        <v>3.5832999999999997E-2</v>
      </c>
      <c r="E218" s="67">
        <v>1.6626512000000001E-3</v>
      </c>
      <c r="F218" s="94">
        <f>INSTÂNCIA[[#This Row],[Dólar americano]]*5.0795</f>
        <v>8.4454367704000013E-3</v>
      </c>
      <c r="G218" s="64" t="s">
        <v>16</v>
      </c>
      <c r="H218" s="32"/>
      <c r="K218"/>
    </row>
    <row r="219" spans="2:11" ht="20.100000000000001" customHeight="1" x14ac:dyDescent="0.25">
      <c r="B219" s="60" t="s">
        <v>147</v>
      </c>
      <c r="C219" s="61" t="s">
        <v>159</v>
      </c>
      <c r="D219" s="62">
        <v>3.5832999999999997E-2</v>
      </c>
      <c r="E219" s="67">
        <v>1.6626512000000001E-3</v>
      </c>
      <c r="F219" s="94">
        <f>INSTÂNCIA[[#This Row],[Dólar americano]]*5.0795</f>
        <v>8.4454367704000013E-3</v>
      </c>
      <c r="G219" s="64" t="s">
        <v>16</v>
      </c>
      <c r="H219" s="32"/>
      <c r="K219"/>
    </row>
    <row r="220" spans="2:11" ht="20.100000000000001" customHeight="1" x14ac:dyDescent="0.25">
      <c r="B220" s="60" t="s">
        <v>147</v>
      </c>
      <c r="C220" s="61" t="s">
        <v>164</v>
      </c>
      <c r="D220" s="62">
        <v>3.5832999999999997E-2</v>
      </c>
      <c r="E220" s="67">
        <v>1.6626512000000001E-3</v>
      </c>
      <c r="F220" s="94">
        <f>INSTÂNCIA[[#This Row],[Dólar americano]]*5.0795</f>
        <v>8.4454367704000013E-3</v>
      </c>
      <c r="G220" s="64" t="s">
        <v>16</v>
      </c>
      <c r="H220" s="32"/>
      <c r="K220"/>
    </row>
    <row r="221" spans="2:11" ht="20.100000000000001" customHeight="1" x14ac:dyDescent="0.25">
      <c r="B221" s="60" t="s">
        <v>147</v>
      </c>
      <c r="C221" s="61" t="s">
        <v>165</v>
      </c>
      <c r="D221" s="62">
        <v>3.5832999999999997E-2</v>
      </c>
      <c r="E221" s="67">
        <v>1.6626512000000001E-3</v>
      </c>
      <c r="F221" s="94">
        <f>INSTÂNCIA[[#This Row],[Dólar americano]]*5.0795</f>
        <v>8.4454367704000013E-3</v>
      </c>
      <c r="G221" s="64" t="s">
        <v>16</v>
      </c>
      <c r="H221" s="32"/>
      <c r="K221" s="1"/>
    </row>
    <row r="222" spans="2:11" ht="20.100000000000001" customHeight="1" x14ac:dyDescent="0.25">
      <c r="B222" s="60" t="s">
        <v>147</v>
      </c>
      <c r="C222" s="61" t="s">
        <v>169</v>
      </c>
      <c r="D222" s="62">
        <v>3.5832999999999997E-2</v>
      </c>
      <c r="E222" s="67">
        <v>1.6626512000000001E-3</v>
      </c>
      <c r="F222" s="94">
        <f>INSTÂNCIA[[#This Row],[Dólar americano]]*5.0795</f>
        <v>8.4454367704000013E-3</v>
      </c>
      <c r="G222" s="64" t="s">
        <v>16</v>
      </c>
      <c r="H222" s="32"/>
      <c r="K222" s="1"/>
    </row>
    <row r="223" spans="2:11" ht="20.100000000000001" customHeight="1" x14ac:dyDescent="0.25">
      <c r="B223" s="60" t="s">
        <v>147</v>
      </c>
      <c r="C223" s="61" t="s">
        <v>173</v>
      </c>
      <c r="D223" s="62">
        <v>3.5555999999999997E-2</v>
      </c>
      <c r="E223" s="67">
        <v>1.6497984E-3</v>
      </c>
      <c r="F223" s="94">
        <f>INSTÂNCIA[[#This Row],[Dólar americano]]*5.0795</f>
        <v>8.3801509727999997E-3</v>
      </c>
      <c r="G223" s="64" t="s">
        <v>16</v>
      </c>
      <c r="H223" s="32"/>
      <c r="K223" s="1"/>
    </row>
    <row r="224" spans="2:11" ht="20.100000000000001" customHeight="1" x14ac:dyDescent="0.25">
      <c r="B224" s="60" t="s">
        <v>147</v>
      </c>
      <c r="C224" s="61" t="s">
        <v>176</v>
      </c>
      <c r="D224" s="62">
        <v>3.5555999999999997E-2</v>
      </c>
      <c r="E224" s="67">
        <v>1.6497984E-3</v>
      </c>
      <c r="F224" s="94">
        <f>INSTÂNCIA[[#This Row],[Dólar americano]]*5.0795</f>
        <v>8.3801509727999997E-3</v>
      </c>
      <c r="G224" s="64" t="s">
        <v>16</v>
      </c>
      <c r="H224" s="32"/>
      <c r="K224" s="1"/>
    </row>
    <row r="225" spans="2:11" ht="20.100000000000001" customHeight="1" x14ac:dyDescent="0.25">
      <c r="B225" s="60" t="s">
        <v>147</v>
      </c>
      <c r="C225" s="61" t="s">
        <v>155</v>
      </c>
      <c r="D225" s="62">
        <v>3.5000000000000003E-2</v>
      </c>
      <c r="E225" s="67">
        <v>1.624E-3</v>
      </c>
      <c r="F225" s="94">
        <f>INSTÂNCIA[[#This Row],[Dólar americano]]*5.0795</f>
        <v>8.2491079999999998E-3</v>
      </c>
      <c r="G225" s="64" t="s">
        <v>16</v>
      </c>
      <c r="H225" s="32"/>
      <c r="K225" s="1"/>
    </row>
    <row r="226" spans="2:11" ht="20.100000000000001" customHeight="1" x14ac:dyDescent="0.25">
      <c r="B226" s="60" t="s">
        <v>147</v>
      </c>
      <c r="C226" s="61" t="s">
        <v>161</v>
      </c>
      <c r="D226" s="62">
        <v>3.4722000000000003E-2</v>
      </c>
      <c r="E226" s="67">
        <v>1.6111007999999999E-3</v>
      </c>
      <c r="F226" s="94">
        <f>INSTÂNCIA[[#This Row],[Dólar americano]]*5.0795</f>
        <v>8.1835865136000007E-3</v>
      </c>
      <c r="G226" s="64" t="s">
        <v>16</v>
      </c>
      <c r="H226" s="32"/>
      <c r="K226" s="1"/>
    </row>
    <row r="227" spans="2:11" ht="20.100000000000001" customHeight="1" x14ac:dyDescent="0.25">
      <c r="B227" s="60" t="s">
        <v>147</v>
      </c>
      <c r="C227" s="61" t="s">
        <v>163</v>
      </c>
      <c r="D227" s="62">
        <v>3.4722000000000003E-2</v>
      </c>
      <c r="E227" s="67">
        <v>1.6111007999999999E-3</v>
      </c>
      <c r="F227" s="94">
        <f>INSTÂNCIA[[#This Row],[Dólar americano]]*5.0795</f>
        <v>8.1835865136000007E-3</v>
      </c>
      <c r="G227" s="64" t="s">
        <v>16</v>
      </c>
      <c r="H227" s="32"/>
      <c r="K227" s="1"/>
    </row>
    <row r="228" spans="2:11" ht="20.100000000000001" customHeight="1" x14ac:dyDescent="0.25">
      <c r="B228" s="60" t="s">
        <v>147</v>
      </c>
      <c r="C228" s="61" t="s">
        <v>154</v>
      </c>
      <c r="D228" s="62">
        <v>3.2778000000000002E-2</v>
      </c>
      <c r="E228" s="67">
        <v>1.5208992000000001E-3</v>
      </c>
      <c r="F228" s="94">
        <f>INSTÂNCIA[[#This Row],[Dólar americano]]*5.0795</f>
        <v>7.7254074864000011E-3</v>
      </c>
      <c r="G228" s="64" t="s">
        <v>16</v>
      </c>
      <c r="H228" s="32"/>
      <c r="K228" s="1"/>
    </row>
    <row r="229" spans="2:11" ht="20.100000000000001" customHeight="1" x14ac:dyDescent="0.25">
      <c r="B229" s="60" t="s">
        <v>147</v>
      </c>
      <c r="C229" s="61" t="s">
        <v>170</v>
      </c>
      <c r="D229" s="62">
        <v>3.0832999999999999E-2</v>
      </c>
      <c r="E229" s="67">
        <v>1.4306512000000001E-3</v>
      </c>
      <c r="F229" s="94">
        <f>INSTÂNCIA[[#This Row],[Dólar americano]]*5.0795</f>
        <v>7.2669927704000006E-3</v>
      </c>
      <c r="G229" s="64" t="s">
        <v>16</v>
      </c>
      <c r="H229" s="32"/>
      <c r="K229" s="1"/>
    </row>
    <row r="230" spans="2:11" ht="20.100000000000001" customHeight="1" x14ac:dyDescent="0.25">
      <c r="B230" s="60" t="s">
        <v>147</v>
      </c>
      <c r="C230" s="61" t="s">
        <v>179</v>
      </c>
      <c r="D230" s="62">
        <v>2.7778000000000001E-2</v>
      </c>
      <c r="E230" s="67">
        <v>1.2888992000000001E-3</v>
      </c>
      <c r="F230" s="94">
        <f>INSTÂNCIA[[#This Row],[Dólar americano]]*5.0795</f>
        <v>6.5469634864000013E-3</v>
      </c>
      <c r="G230" s="64" t="s">
        <v>16</v>
      </c>
      <c r="H230" s="32"/>
      <c r="K230" s="1"/>
    </row>
    <row r="231" spans="2:11" ht="20.100000000000001" customHeight="1" x14ac:dyDescent="0.25">
      <c r="B231" s="60" t="s">
        <v>147</v>
      </c>
      <c r="C231" s="61" t="s">
        <v>172</v>
      </c>
      <c r="D231" s="62">
        <v>2.6667E-2</v>
      </c>
      <c r="E231" s="67">
        <v>1.2373487999999999E-3</v>
      </c>
      <c r="F231" s="94">
        <f>INSTÂNCIA[[#This Row],[Dólar americano]]*5.0795</f>
        <v>6.2851132295999998E-3</v>
      </c>
      <c r="G231" s="64" t="s">
        <v>16</v>
      </c>
      <c r="H231" s="32"/>
      <c r="K231" s="1"/>
    </row>
    <row r="232" spans="2:11" ht="20.100000000000001" customHeight="1" x14ac:dyDescent="0.25">
      <c r="B232" s="60" t="s">
        <v>147</v>
      </c>
      <c r="C232" s="61" t="s">
        <v>174</v>
      </c>
      <c r="D232" s="62">
        <v>2.5000000000000001E-2</v>
      </c>
      <c r="E232" s="67">
        <v>1.16E-3</v>
      </c>
      <c r="F232" s="94">
        <f>INSTÂNCIA[[#This Row],[Dólar americano]]*5.0795</f>
        <v>5.8922200000000001E-3</v>
      </c>
      <c r="G232" s="64" t="s">
        <v>16</v>
      </c>
      <c r="H232" s="32"/>
      <c r="K232" s="1"/>
    </row>
    <row r="233" spans="2:11" ht="20.100000000000001" customHeight="1" x14ac:dyDescent="0.25">
      <c r="B233" s="60" t="s">
        <v>2</v>
      </c>
      <c r="C233" s="61" t="s">
        <v>30</v>
      </c>
      <c r="D233" s="62">
        <v>5.7222000000000002E-2</v>
      </c>
      <c r="E233" s="67">
        <v>6.6377519999999998E-4</v>
      </c>
      <c r="F233" s="94">
        <f>INSTÂNCIA[[#This Row],[Dólar americano]]*5.0795</f>
        <v>3.3716461284000001E-3</v>
      </c>
      <c r="G233" s="64" t="s">
        <v>16</v>
      </c>
      <c r="H233" s="32"/>
      <c r="K233" s="1"/>
    </row>
    <row r="234" spans="2:11" ht="20.100000000000001" customHeight="1" x14ac:dyDescent="0.25">
      <c r="B234" s="60" t="s">
        <v>2</v>
      </c>
      <c r="C234" s="61" t="s">
        <v>20</v>
      </c>
      <c r="D234" s="62">
        <v>5.6667000000000002E-2</v>
      </c>
      <c r="E234" s="67">
        <v>6.5733719999999999E-4</v>
      </c>
      <c r="F234" s="94">
        <f>INSTÂNCIA[[#This Row],[Dólar americano]]*5.0795</f>
        <v>3.3389443074000004E-3</v>
      </c>
      <c r="G234" s="64" t="s">
        <v>16</v>
      </c>
      <c r="H234" s="32"/>
      <c r="K234" s="1"/>
    </row>
    <row r="235" spans="2:11" ht="20.100000000000001" customHeight="1" x14ac:dyDescent="0.25">
      <c r="B235" s="60" t="s">
        <v>2</v>
      </c>
      <c r="C235" s="61" t="s">
        <v>19</v>
      </c>
      <c r="D235" s="62">
        <v>5.3610999999999999E-2</v>
      </c>
      <c r="E235" s="67">
        <v>6.2188759999999999E-4</v>
      </c>
      <c r="F235" s="94">
        <f>INSTÂNCIA[[#This Row],[Dólar americano]]*5.0795</f>
        <v>3.1588780642000003E-3</v>
      </c>
      <c r="G235" s="64" t="s">
        <v>16</v>
      </c>
      <c r="H235" s="32"/>
      <c r="K235" s="1"/>
    </row>
    <row r="236" spans="2:11" ht="20.100000000000001" customHeight="1" x14ac:dyDescent="0.25">
      <c r="B236" s="60" t="s">
        <v>2</v>
      </c>
      <c r="C236" s="61" t="s">
        <v>47</v>
      </c>
      <c r="D236" s="62">
        <v>5.3332999999999998E-2</v>
      </c>
      <c r="E236" s="67">
        <v>6.1866280000000002E-4</v>
      </c>
      <c r="F236" s="94">
        <f>INSTÂNCIA[[#This Row],[Dólar americano]]*5.0795</f>
        <v>3.1424976926000005E-3</v>
      </c>
      <c r="G236" s="64" t="s">
        <v>16</v>
      </c>
      <c r="H236" s="32"/>
      <c r="K236" s="1"/>
    </row>
    <row r="237" spans="2:11" ht="20.100000000000001" customHeight="1" x14ac:dyDescent="0.25">
      <c r="B237" s="60" t="s">
        <v>2</v>
      </c>
      <c r="C237" s="61" t="s">
        <v>27</v>
      </c>
      <c r="D237" s="62">
        <v>5.2221999999999998E-2</v>
      </c>
      <c r="E237" s="67">
        <v>6.0577519999999998E-4</v>
      </c>
      <c r="F237" s="94">
        <f>INSTÂNCIA[[#This Row],[Dólar americano]]*5.0795</f>
        <v>3.0770351283999999E-3</v>
      </c>
      <c r="G237" s="64" t="s">
        <v>16</v>
      </c>
      <c r="H237" s="32"/>
      <c r="K237" s="1"/>
    </row>
    <row r="238" spans="2:11" ht="20.100000000000001" customHeight="1" x14ac:dyDescent="0.25">
      <c r="B238" s="60" t="s">
        <v>2</v>
      </c>
      <c r="C238" s="61" t="s">
        <v>34</v>
      </c>
      <c r="D238" s="62">
        <v>0.05</v>
      </c>
      <c r="E238" s="67">
        <v>5.8E-4</v>
      </c>
      <c r="F238" s="94">
        <f>INSTÂNCIA[[#This Row],[Dólar americano]]*5.0795</f>
        <v>2.94611E-3</v>
      </c>
      <c r="G238" s="64" t="s">
        <v>16</v>
      </c>
      <c r="H238" s="32"/>
      <c r="K238" s="1"/>
    </row>
    <row r="239" spans="2:11" ht="20.100000000000001" customHeight="1" x14ac:dyDescent="0.25">
      <c r="B239" s="60" t="s">
        <v>2</v>
      </c>
      <c r="C239" s="61" t="s">
        <v>48</v>
      </c>
      <c r="D239" s="62">
        <v>4.7500000000000001E-2</v>
      </c>
      <c r="E239" s="67">
        <v>5.5099999999999995E-4</v>
      </c>
      <c r="F239" s="94">
        <f>INSTÂNCIA[[#This Row],[Dólar americano]]*5.0795</f>
        <v>2.7988045E-3</v>
      </c>
      <c r="G239" s="64" t="s">
        <v>16</v>
      </c>
      <c r="H239" s="32"/>
      <c r="K239" s="1"/>
    </row>
    <row r="240" spans="2:11" ht="20.100000000000001" customHeight="1" x14ac:dyDescent="0.25">
      <c r="B240" s="60" t="s">
        <v>2</v>
      </c>
      <c r="C240" s="61" t="s">
        <v>31</v>
      </c>
      <c r="D240" s="62">
        <v>4.5277999999999999E-2</v>
      </c>
      <c r="E240" s="67">
        <v>5.2522479999999997E-4</v>
      </c>
      <c r="F240" s="94">
        <f>INSTÂNCIA[[#This Row],[Dólar americano]]*5.0795</f>
        <v>2.6678793716000001E-3</v>
      </c>
      <c r="G240" s="64" t="s">
        <v>16</v>
      </c>
      <c r="H240" s="32"/>
      <c r="K240" s="1"/>
    </row>
    <row r="241" spans="2:11" ht="20.100000000000001" customHeight="1" x14ac:dyDescent="0.25">
      <c r="B241" s="60" t="s">
        <v>2</v>
      </c>
      <c r="C241" s="61" t="s">
        <v>45</v>
      </c>
      <c r="D241" s="62">
        <v>4.5277999999999999E-2</v>
      </c>
      <c r="E241" s="67">
        <v>5.2522479999999997E-4</v>
      </c>
      <c r="F241" s="94">
        <f>INSTÂNCIA[[#This Row],[Dólar americano]]*5.0795</f>
        <v>2.6678793716000001E-3</v>
      </c>
      <c r="G241" s="64" t="s">
        <v>16</v>
      </c>
      <c r="H241" s="32"/>
      <c r="K241" s="1"/>
    </row>
    <row r="242" spans="2:11" ht="20.100000000000001" customHeight="1" x14ac:dyDescent="0.25">
      <c r="B242" s="60" t="s">
        <v>2</v>
      </c>
      <c r="C242" s="61" t="s">
        <v>39</v>
      </c>
      <c r="D242" s="62">
        <v>4.4721999999999998E-2</v>
      </c>
      <c r="E242" s="67">
        <v>5.1877520000000003E-4</v>
      </c>
      <c r="F242" s="94">
        <f>INSTÂNCIA[[#This Row],[Dólar americano]]*5.0795</f>
        <v>2.6351186284000005E-3</v>
      </c>
      <c r="G242" s="64" t="s">
        <v>16</v>
      </c>
      <c r="H242" s="32"/>
      <c r="K242" s="1"/>
    </row>
    <row r="243" spans="2:11" ht="20.100000000000001" customHeight="1" x14ac:dyDescent="0.25">
      <c r="B243" s="60" t="s">
        <v>2</v>
      </c>
      <c r="C243" s="61" t="s">
        <v>42</v>
      </c>
      <c r="D243" s="62">
        <v>4.3610999999999997E-2</v>
      </c>
      <c r="E243" s="67">
        <v>5.0588759999999999E-4</v>
      </c>
      <c r="F243" s="94">
        <f>INSTÂNCIA[[#This Row],[Dólar americano]]*5.0795</f>
        <v>2.5696560641999999E-3</v>
      </c>
      <c r="G243" s="64" t="s">
        <v>16</v>
      </c>
      <c r="H243" s="32"/>
      <c r="K243" s="1"/>
    </row>
    <row r="244" spans="2:11" ht="20.100000000000001" customHeight="1" x14ac:dyDescent="0.25">
      <c r="B244" s="60" t="s">
        <v>2</v>
      </c>
      <c r="C244" s="61" t="s">
        <v>35</v>
      </c>
      <c r="D244" s="62">
        <v>4.3333000000000003E-2</v>
      </c>
      <c r="E244" s="67">
        <v>5.0266280000000002E-4</v>
      </c>
      <c r="F244" s="94">
        <f>INSTÂNCIA[[#This Row],[Dólar americano]]*5.0795</f>
        <v>2.5532756926000002E-3</v>
      </c>
      <c r="G244" s="64" t="s">
        <v>16</v>
      </c>
      <c r="H244" s="32"/>
      <c r="K244" s="1"/>
    </row>
    <row r="245" spans="2:11" ht="20.100000000000001" customHeight="1" x14ac:dyDescent="0.25">
      <c r="B245" s="60" t="s">
        <v>2</v>
      </c>
      <c r="C245" s="61" t="s">
        <v>28</v>
      </c>
      <c r="D245" s="62">
        <v>4.1667000000000003E-2</v>
      </c>
      <c r="E245" s="67">
        <v>4.8333719999999998E-4</v>
      </c>
      <c r="F245" s="94">
        <f>INSTÂNCIA[[#This Row],[Dólar americano]]*5.0795</f>
        <v>2.4551113074000003E-3</v>
      </c>
      <c r="G245" s="64" t="s">
        <v>16</v>
      </c>
      <c r="H245" s="32"/>
      <c r="K245" s="1"/>
    </row>
    <row r="246" spans="2:11" ht="20.100000000000001" customHeight="1" x14ac:dyDescent="0.25">
      <c r="B246" s="60" t="s">
        <v>2</v>
      </c>
      <c r="C246" s="61" t="s">
        <v>18</v>
      </c>
      <c r="D246" s="62">
        <v>4.1389000000000002E-2</v>
      </c>
      <c r="E246" s="67">
        <v>4.8011240000000001E-4</v>
      </c>
      <c r="F246" s="94">
        <f>INSTÂNCIA[[#This Row],[Dólar americano]]*5.0795</f>
        <v>2.4387309358000001E-3</v>
      </c>
      <c r="G246" s="64" t="s">
        <v>16</v>
      </c>
      <c r="H246" s="32"/>
      <c r="K246" s="1"/>
    </row>
    <row r="247" spans="2:11" ht="20.100000000000001" customHeight="1" x14ac:dyDescent="0.25">
      <c r="B247" s="60" t="s">
        <v>2</v>
      </c>
      <c r="C247" s="61" t="s">
        <v>40</v>
      </c>
      <c r="D247" s="62">
        <v>4.1389000000000002E-2</v>
      </c>
      <c r="E247" s="67">
        <v>4.8011240000000001E-4</v>
      </c>
      <c r="F247" s="94">
        <f>INSTÂNCIA[[#This Row],[Dólar americano]]*5.0795</f>
        <v>2.4387309358000001E-3</v>
      </c>
      <c r="G247" s="64" t="s">
        <v>16</v>
      </c>
      <c r="H247" s="32"/>
      <c r="K247" s="1"/>
    </row>
    <row r="248" spans="2:11" ht="20.100000000000001" customHeight="1" x14ac:dyDescent="0.25">
      <c r="B248" s="60" t="s">
        <v>2</v>
      </c>
      <c r="C248" s="61" t="s">
        <v>29</v>
      </c>
      <c r="D248" s="62">
        <v>4.1111000000000002E-2</v>
      </c>
      <c r="E248" s="67">
        <v>4.7688759999999999E-4</v>
      </c>
      <c r="F248" s="94">
        <f>INSTÂNCIA[[#This Row],[Dólar americano]]*5.0795</f>
        <v>2.4223505642000003E-3</v>
      </c>
      <c r="G248" s="64" t="s">
        <v>16</v>
      </c>
      <c r="H248" s="32"/>
      <c r="K248" s="1"/>
    </row>
    <row r="249" spans="2:11" ht="20.100000000000001" customHeight="1" x14ac:dyDescent="0.25">
      <c r="B249" s="60" t="s">
        <v>2</v>
      </c>
      <c r="C249" s="61" t="s">
        <v>38</v>
      </c>
      <c r="D249" s="62">
        <v>4.0833000000000001E-2</v>
      </c>
      <c r="E249" s="67">
        <v>4.7366280000000002E-4</v>
      </c>
      <c r="F249" s="94">
        <f>INSTÂNCIA[[#This Row],[Dólar americano]]*5.0795</f>
        <v>2.4059701926000001E-3</v>
      </c>
      <c r="G249" s="64" t="s">
        <v>16</v>
      </c>
      <c r="H249" s="32"/>
      <c r="K249" s="1"/>
    </row>
    <row r="250" spans="2:11" ht="20.100000000000001" customHeight="1" x14ac:dyDescent="0.25">
      <c r="B250" s="60" t="s">
        <v>2</v>
      </c>
      <c r="C250" s="61" t="s">
        <v>22</v>
      </c>
      <c r="D250" s="62">
        <v>4.0278000000000001E-2</v>
      </c>
      <c r="E250" s="67">
        <v>4.6722480000000003E-4</v>
      </c>
      <c r="F250" s="94">
        <f>INSTÂNCIA[[#This Row],[Dólar americano]]*5.0795</f>
        <v>2.3732683716000003E-3</v>
      </c>
      <c r="G250" s="64" t="s">
        <v>16</v>
      </c>
      <c r="H250" s="32"/>
      <c r="K250" s="1"/>
    </row>
    <row r="251" spans="2:11" ht="20.100000000000001" customHeight="1" x14ac:dyDescent="0.25">
      <c r="B251" s="60" t="s">
        <v>2</v>
      </c>
      <c r="C251" s="61" t="s">
        <v>33</v>
      </c>
      <c r="D251" s="62">
        <v>3.9722E-2</v>
      </c>
      <c r="E251" s="67">
        <v>4.6077519999999998E-4</v>
      </c>
      <c r="F251" s="94">
        <f>INSTÂNCIA[[#This Row],[Dólar americano]]*5.0795</f>
        <v>2.3405076283999999E-3</v>
      </c>
      <c r="G251" s="64" t="s">
        <v>16</v>
      </c>
      <c r="H251" s="32"/>
      <c r="K251" s="1"/>
    </row>
    <row r="252" spans="2:11" ht="20.100000000000001" customHeight="1" x14ac:dyDescent="0.25">
      <c r="B252" s="60" t="s">
        <v>2</v>
      </c>
      <c r="C252" s="61" t="s">
        <v>23</v>
      </c>
      <c r="D252" s="62">
        <v>3.8056E-2</v>
      </c>
      <c r="E252" s="67">
        <v>4.414496E-4</v>
      </c>
      <c r="F252" s="94">
        <f>INSTÂNCIA[[#This Row],[Dólar americano]]*5.0795</f>
        <v>2.2423432432E-3</v>
      </c>
      <c r="G252" s="64" t="s">
        <v>16</v>
      </c>
      <c r="H252" s="32"/>
      <c r="K252" s="1"/>
    </row>
    <row r="253" spans="2:11" ht="20.100000000000001" customHeight="1" x14ac:dyDescent="0.25">
      <c r="B253" s="60" t="s">
        <v>2</v>
      </c>
      <c r="C253" s="61" t="s">
        <v>37</v>
      </c>
      <c r="D253" s="62">
        <v>3.7777999999999999E-2</v>
      </c>
      <c r="E253" s="67">
        <v>4.3822480000000003E-4</v>
      </c>
      <c r="F253" s="94">
        <f>INSTÂNCIA[[#This Row],[Dólar americano]]*5.0795</f>
        <v>2.2259628716000002E-3</v>
      </c>
      <c r="G253" s="64" t="s">
        <v>16</v>
      </c>
      <c r="H253" s="32"/>
      <c r="K253" s="1"/>
    </row>
    <row r="254" spans="2:11" ht="20.100000000000001" customHeight="1" x14ac:dyDescent="0.25">
      <c r="B254" s="60" t="s">
        <v>2</v>
      </c>
      <c r="C254" s="61" t="s">
        <v>26</v>
      </c>
      <c r="D254" s="62">
        <v>3.6943999999999998E-2</v>
      </c>
      <c r="E254" s="67">
        <v>4.2855040000000001E-4</v>
      </c>
      <c r="F254" s="94">
        <f>INSTÂNCIA[[#This Row],[Dólar americano]]*5.0795</f>
        <v>2.1768217568000001E-3</v>
      </c>
      <c r="G254" s="64" t="s">
        <v>16</v>
      </c>
      <c r="H254" s="32"/>
      <c r="K254" s="1"/>
    </row>
    <row r="255" spans="2:11" ht="20.100000000000001" customHeight="1" x14ac:dyDescent="0.25">
      <c r="B255" s="60" t="s">
        <v>2</v>
      </c>
      <c r="C255" s="61" t="s">
        <v>44</v>
      </c>
      <c r="D255" s="62">
        <v>3.6388999999999998E-2</v>
      </c>
      <c r="E255" s="67">
        <v>4.2211240000000001E-4</v>
      </c>
      <c r="F255" s="94">
        <f>INSTÂNCIA[[#This Row],[Dólar americano]]*5.0795</f>
        <v>2.1441199358000003E-3</v>
      </c>
      <c r="G255" s="64" t="s">
        <v>16</v>
      </c>
      <c r="H255" s="32"/>
      <c r="K255" s="1"/>
    </row>
    <row r="256" spans="2:11" ht="20.100000000000001" customHeight="1" x14ac:dyDescent="0.25">
      <c r="B256" s="60" t="s">
        <v>2</v>
      </c>
      <c r="C256" s="61" t="s">
        <v>41</v>
      </c>
      <c r="D256" s="62">
        <v>3.1389E-2</v>
      </c>
      <c r="E256" s="67">
        <v>3.6411240000000001E-4</v>
      </c>
      <c r="F256" s="94">
        <f>INSTÂNCIA[[#This Row],[Dólar americano]]*5.0795</f>
        <v>1.8495089358000001E-3</v>
      </c>
      <c r="G256" s="64" t="s">
        <v>16</v>
      </c>
      <c r="H256" s="32"/>
      <c r="K256" s="1"/>
    </row>
    <row r="257" spans="2:11" ht="20.100000000000001" customHeight="1" x14ac:dyDescent="0.25">
      <c r="B257" s="60" t="s">
        <v>2</v>
      </c>
      <c r="C257" s="61" t="s">
        <v>43</v>
      </c>
      <c r="D257" s="62">
        <v>3.1111E-2</v>
      </c>
      <c r="E257" s="67">
        <v>3.6088759999999999E-4</v>
      </c>
      <c r="F257" s="94">
        <f>INSTÂNCIA[[#This Row],[Dólar americano]]*5.0795</f>
        <v>1.8331285642000001E-3</v>
      </c>
      <c r="G257" s="64" t="s">
        <v>16</v>
      </c>
      <c r="H257" s="32"/>
      <c r="K257" s="1"/>
    </row>
    <row r="258" spans="2:11" ht="20.100000000000001" customHeight="1" x14ac:dyDescent="0.25">
      <c r="B258" s="60" t="s">
        <v>2</v>
      </c>
      <c r="C258" s="61" t="s">
        <v>46</v>
      </c>
      <c r="D258" s="62">
        <v>2.8333000000000001E-2</v>
      </c>
      <c r="E258" s="67">
        <v>3.2866280000000002E-4</v>
      </c>
      <c r="F258" s="94">
        <f>INSTÂNCIA[[#This Row],[Dólar americano]]*5.0795</f>
        <v>1.6694426926000003E-3</v>
      </c>
      <c r="G258" s="64" t="s">
        <v>16</v>
      </c>
      <c r="H258" s="32"/>
      <c r="K258" s="1"/>
    </row>
    <row r="259" spans="2:11" ht="20.100000000000001" customHeight="1" x14ac:dyDescent="0.25">
      <c r="B259" s="60" t="s">
        <v>2</v>
      </c>
      <c r="C259" s="61" t="s">
        <v>21</v>
      </c>
      <c r="D259" s="62">
        <v>2.6388999999999999E-2</v>
      </c>
      <c r="E259" s="67">
        <v>3.0611240000000001E-4</v>
      </c>
      <c r="F259" s="94">
        <f>INSTÂNCIA[[#This Row],[Dólar americano]]*5.0795</f>
        <v>1.5548979358000002E-3</v>
      </c>
      <c r="G259" s="64" t="s">
        <v>16</v>
      </c>
      <c r="H259" s="32"/>
      <c r="K259" s="1"/>
    </row>
    <row r="260" spans="2:11" ht="20.100000000000001" customHeight="1" x14ac:dyDescent="0.25">
      <c r="B260" s="60" t="s">
        <v>2</v>
      </c>
      <c r="C260" s="61" t="s">
        <v>25</v>
      </c>
      <c r="D260" s="62">
        <v>2.6388999999999999E-2</v>
      </c>
      <c r="E260" s="67">
        <v>3.0611240000000001E-4</v>
      </c>
      <c r="F260" s="94">
        <f>INSTÂNCIA[[#This Row],[Dólar americano]]*5.0795</f>
        <v>1.5548979358000002E-3</v>
      </c>
      <c r="G260" s="64" t="s">
        <v>16</v>
      </c>
      <c r="H260" s="32"/>
      <c r="K260" s="1"/>
    </row>
    <row r="261" spans="2:11" ht="20.100000000000001" customHeight="1" x14ac:dyDescent="0.25">
      <c r="B261" s="60" t="s">
        <v>2</v>
      </c>
      <c r="C261" s="61" t="s">
        <v>24</v>
      </c>
      <c r="D261" s="62">
        <v>2.4167000000000001E-2</v>
      </c>
      <c r="E261" s="67">
        <v>2.8033719999999998E-4</v>
      </c>
      <c r="F261" s="94">
        <f>INSTÂNCIA[[#This Row],[Dólar americano]]*5.0795</f>
        <v>1.4239728074000001E-3</v>
      </c>
      <c r="G261" s="64" t="s">
        <v>16</v>
      </c>
      <c r="H261" s="32"/>
      <c r="K261" s="1"/>
    </row>
    <row r="262" spans="2:11" ht="20.100000000000001" customHeight="1" x14ac:dyDescent="0.25">
      <c r="B262" s="60" t="s">
        <v>2</v>
      </c>
      <c r="C262" s="61" t="s">
        <v>32</v>
      </c>
      <c r="D262" s="62">
        <v>2.3611E-2</v>
      </c>
      <c r="E262" s="67">
        <v>2.7388759999999999E-4</v>
      </c>
      <c r="F262" s="94">
        <f>INSTÂNCIA[[#This Row],[Dólar americano]]*5.0795</f>
        <v>1.3912120642000001E-3</v>
      </c>
      <c r="G262" s="64" t="s">
        <v>16</v>
      </c>
      <c r="H262" s="32"/>
      <c r="K262" s="1"/>
    </row>
  </sheetData>
  <mergeCells count="3">
    <mergeCell ref="E2:F2"/>
    <mergeCell ref="B2:D2"/>
    <mergeCell ref="I3:L4"/>
  </mergeCells>
  <phoneticPr fontId="1" type="noConversion"/>
  <pageMargins left="0.511811024" right="0.511811024" top="0.78740157499999996" bottom="0.78740157499999996" header="0.31496062000000002" footer="0.31496062000000002"/>
  <pageSetup paperSize="9" scale="18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F27-EFC8-486B-954E-F659830AD286}">
  <dimension ref="B1:L410"/>
  <sheetViews>
    <sheetView showGridLines="0" workbookViewId="0">
      <selection activeCell="E14" sqref="E14"/>
    </sheetView>
  </sheetViews>
  <sheetFormatPr defaultRowHeight="15" x14ac:dyDescent="0.25"/>
  <cols>
    <col min="1" max="1" width="9.85546875" customWidth="1"/>
    <col min="2" max="2" width="22.85546875" bestFit="1" customWidth="1"/>
    <col min="3" max="3" width="30.28515625" style="3" bestFit="1" customWidth="1"/>
    <col min="4" max="4" width="25.140625" style="4" customWidth="1"/>
    <col min="5" max="5" width="20.140625" style="9" customWidth="1"/>
    <col min="6" max="6" width="18" bestFit="1" customWidth="1"/>
    <col min="7" max="7" width="12.85546875" customWidth="1"/>
    <col min="8" max="8" width="21.85546875" bestFit="1" customWidth="1"/>
    <col min="9" max="9" width="28" customWidth="1"/>
    <col min="10" max="10" width="31.85546875" bestFit="1" customWidth="1"/>
    <col min="11" max="11" width="24.140625" bestFit="1" customWidth="1"/>
    <col min="12" max="12" width="21.85546875" bestFit="1" customWidth="1"/>
  </cols>
  <sheetData>
    <row r="1" spans="2:12" ht="160.5" customHeight="1" x14ac:dyDescent="0.25"/>
    <row r="2" spans="2:12" ht="27.75" customHeight="1" x14ac:dyDescent="0.25">
      <c r="D2" s="57" t="s">
        <v>837</v>
      </c>
      <c r="E2" s="90" t="s">
        <v>0</v>
      </c>
      <c r="F2" s="90"/>
      <c r="H2" s="86" t="s">
        <v>852</v>
      </c>
      <c r="I2" s="86"/>
      <c r="J2" s="86"/>
      <c r="K2" s="86"/>
      <c r="L2" s="86"/>
    </row>
    <row r="3" spans="2:12" s="5" customFormat="1" ht="24.75" customHeight="1" x14ac:dyDescent="0.25">
      <c r="B3" s="70" t="s">
        <v>276</v>
      </c>
      <c r="C3" s="70" t="s">
        <v>845</v>
      </c>
      <c r="D3" s="71" t="s">
        <v>1</v>
      </c>
      <c r="E3" s="72" t="s">
        <v>829</v>
      </c>
      <c r="F3" s="72" t="s">
        <v>830</v>
      </c>
      <c r="H3" s="86"/>
      <c r="I3" s="86"/>
      <c r="J3" s="86"/>
      <c r="K3" s="86"/>
      <c r="L3" s="86"/>
    </row>
    <row r="4" spans="2:12" ht="20.100000000000001" customHeight="1" x14ac:dyDescent="0.3">
      <c r="B4" s="60" t="s">
        <v>277</v>
      </c>
      <c r="C4" s="61" t="s">
        <v>326</v>
      </c>
      <c r="D4" s="97">
        <v>349.99999999200094</v>
      </c>
      <c r="E4" s="63">
        <v>66.499999991999275</v>
      </c>
      <c r="F4" s="76">
        <f>VOLUME[[#This Row],[Dólar Americano]]*5.0795</f>
        <v>337.78674995936035</v>
      </c>
      <c r="H4" s="73" t="s">
        <v>276</v>
      </c>
      <c r="I4" s="77" t="s">
        <v>851</v>
      </c>
      <c r="J4" s="78" t="s">
        <v>772</v>
      </c>
      <c r="K4" s="74" t="s">
        <v>846</v>
      </c>
      <c r="L4" s="74" t="s">
        <v>847</v>
      </c>
    </row>
    <row r="5" spans="2:12" ht="17.25" x14ac:dyDescent="0.3">
      <c r="B5" s="60" t="s">
        <v>277</v>
      </c>
      <c r="C5" s="61" t="s">
        <v>281</v>
      </c>
      <c r="D5" s="97">
        <v>200.00000001599841</v>
      </c>
      <c r="E5" s="63">
        <v>38.000000016000058</v>
      </c>
      <c r="F5" s="76">
        <f>VOLUME[[#This Row],[Dólar Americano]]*5.0795</f>
        <v>193.02100008127232</v>
      </c>
      <c r="H5" s="41" t="s">
        <v>277</v>
      </c>
      <c r="I5" s="80">
        <v>2757.8957172868841</v>
      </c>
      <c r="J5" s="79">
        <v>404</v>
      </c>
      <c r="K5" s="43">
        <v>467.52905270379813</v>
      </c>
      <c r="L5" s="44">
        <v>2374.8138232089482</v>
      </c>
    </row>
    <row r="6" spans="2:12" ht="17.25" x14ac:dyDescent="0.3">
      <c r="B6" s="60" t="s">
        <v>277</v>
      </c>
      <c r="C6" s="61" t="s">
        <v>290</v>
      </c>
      <c r="D6" s="97">
        <v>200.00000001599841</v>
      </c>
      <c r="E6" s="63">
        <v>38.000000016000058</v>
      </c>
      <c r="F6" s="76">
        <f>VOLUME[[#This Row],[Dólar Americano]]*5.0795</f>
        <v>193.02100008127232</v>
      </c>
      <c r="H6" s="41" t="s">
        <v>685</v>
      </c>
      <c r="I6" s="80">
        <v>30.000000023999714</v>
      </c>
      <c r="J6" s="79">
        <v>1</v>
      </c>
      <c r="K6" s="43">
        <v>2.3999999760000268</v>
      </c>
      <c r="L6" s="44">
        <v>12.190799878092136</v>
      </c>
    </row>
    <row r="7" spans="2:12" ht="17.25" x14ac:dyDescent="0.3">
      <c r="B7" s="60" t="s">
        <v>277</v>
      </c>
      <c r="C7" s="61" t="s">
        <v>280</v>
      </c>
      <c r="D7" s="97">
        <v>100.0000000079992</v>
      </c>
      <c r="E7" s="63">
        <v>19.000000008000029</v>
      </c>
      <c r="F7" s="76">
        <f>VOLUME[[#This Row],[Dólar Americano]]*5.0795</f>
        <v>96.51050004063616</v>
      </c>
      <c r="H7" s="41" t="s">
        <v>682</v>
      </c>
      <c r="I7" s="80">
        <v>32.000000039999712</v>
      </c>
      <c r="J7" s="79">
        <v>2</v>
      </c>
      <c r="K7" s="43">
        <v>3.8399999759999419</v>
      </c>
      <c r="L7" s="44">
        <v>19.505279878091706</v>
      </c>
    </row>
    <row r="8" spans="2:12" ht="17.25" x14ac:dyDescent="0.3">
      <c r="B8" s="60" t="s">
        <v>277</v>
      </c>
      <c r="C8" s="61" t="s">
        <v>299</v>
      </c>
      <c r="D8" s="97">
        <v>100.0000000079992</v>
      </c>
      <c r="E8" s="63">
        <v>19.000000008000029</v>
      </c>
      <c r="F8" s="76">
        <f>VOLUME[[#This Row],[Dólar Americano]]*5.0795</f>
        <v>96.51050004063616</v>
      </c>
      <c r="H8" s="41" t="s">
        <v>840</v>
      </c>
      <c r="I8" s="81">
        <v>2819.8957173508834</v>
      </c>
      <c r="J8" s="42">
        <v>407</v>
      </c>
      <c r="K8" s="82">
        <v>473.76905265579808</v>
      </c>
      <c r="L8" s="83">
        <v>2406.5099029651319</v>
      </c>
    </row>
    <row r="9" spans="2:12" ht="20.100000000000001" customHeight="1" x14ac:dyDescent="0.25">
      <c r="B9" s="60" t="s">
        <v>277</v>
      </c>
      <c r="C9" s="61" t="s">
        <v>322</v>
      </c>
      <c r="D9" s="97">
        <v>100.0000000079992</v>
      </c>
      <c r="E9" s="63">
        <v>19.000000008000029</v>
      </c>
      <c r="F9" s="76">
        <f>VOLUME[[#This Row],[Dólar Americano]]*5.0795</f>
        <v>96.51050004063616</v>
      </c>
    </row>
    <row r="10" spans="2:12" ht="20.100000000000001" customHeight="1" x14ac:dyDescent="0.25">
      <c r="B10" s="60" t="s">
        <v>277</v>
      </c>
      <c r="C10" s="61" t="s">
        <v>324</v>
      </c>
      <c r="D10" s="97">
        <v>100.0000000079992</v>
      </c>
      <c r="E10" s="63">
        <v>19.000000008000029</v>
      </c>
      <c r="F10" s="76">
        <f>VOLUME[[#This Row],[Dólar Americano]]*5.0795</f>
        <v>96.51050004063616</v>
      </c>
    </row>
    <row r="11" spans="2:12" ht="20.100000000000001" customHeight="1" x14ac:dyDescent="0.25">
      <c r="B11" s="60" t="s">
        <v>277</v>
      </c>
      <c r="C11" s="61" t="s">
        <v>316</v>
      </c>
      <c r="D11" s="97">
        <v>76.250000006099441</v>
      </c>
      <c r="E11" s="63">
        <v>14.487500006099882</v>
      </c>
      <c r="F11" s="76">
        <f>VOLUME[[#This Row],[Dólar Americano]]*5.0795</f>
        <v>73.589256280984358</v>
      </c>
    </row>
    <row r="12" spans="2:12" ht="20.100000000000001" customHeight="1" x14ac:dyDescent="0.25">
      <c r="B12" s="60" t="s">
        <v>277</v>
      </c>
      <c r="C12" s="61" t="s">
        <v>282</v>
      </c>
      <c r="D12" s="97">
        <v>72.916666672499474</v>
      </c>
      <c r="E12" s="63">
        <v>13.85416667249989</v>
      </c>
      <c r="F12" s="76">
        <f>VOLUME[[#This Row],[Dólar Americano]]*5.0795</f>
        <v>70.372239612963199</v>
      </c>
    </row>
    <row r="13" spans="2:12" ht="20.100000000000001" customHeight="1" x14ac:dyDescent="0.25">
      <c r="B13" s="60" t="s">
        <v>277</v>
      </c>
      <c r="C13" s="61" t="s">
        <v>309</v>
      </c>
      <c r="D13" s="97">
        <v>67.361111116499529</v>
      </c>
      <c r="E13" s="63">
        <v>12.798611116499902</v>
      </c>
      <c r="F13" s="76">
        <f>VOLUME[[#This Row],[Dólar Americano]]*5.0795</f>
        <v>65.010545166261252</v>
      </c>
    </row>
    <row r="14" spans="2:12" ht="20.100000000000001" customHeight="1" x14ac:dyDescent="0.25">
      <c r="B14" s="60" t="s">
        <v>277</v>
      </c>
      <c r="C14" s="61" t="s">
        <v>283</v>
      </c>
      <c r="D14" s="97">
        <v>49.999999967999265</v>
      </c>
      <c r="E14" s="63">
        <v>9.4999999679999121</v>
      </c>
      <c r="F14" s="76">
        <f>VOLUME[[#This Row],[Dólar Americano]]*5.0795</f>
        <v>48.255249837455558</v>
      </c>
    </row>
    <row r="15" spans="2:12" ht="20.100000000000001" customHeight="1" x14ac:dyDescent="0.25">
      <c r="B15" s="60" t="s">
        <v>277</v>
      </c>
      <c r="C15" s="61" t="s">
        <v>284</v>
      </c>
      <c r="D15" s="97">
        <v>49.999999967999265</v>
      </c>
      <c r="E15" s="63">
        <v>9.4999999679999121</v>
      </c>
      <c r="F15" s="76">
        <f>VOLUME[[#This Row],[Dólar Americano]]*5.0795</f>
        <v>48.255249837455558</v>
      </c>
    </row>
    <row r="16" spans="2:12" ht="20.100000000000001" customHeight="1" x14ac:dyDescent="0.25">
      <c r="B16" s="60" t="s">
        <v>277</v>
      </c>
      <c r="C16" s="61" t="s">
        <v>285</v>
      </c>
      <c r="D16" s="97">
        <v>49.999999967999265</v>
      </c>
      <c r="E16" s="63">
        <v>9.4999999679999121</v>
      </c>
      <c r="F16" s="76">
        <f>VOLUME[[#This Row],[Dólar Americano]]*5.0795</f>
        <v>48.255249837455558</v>
      </c>
    </row>
    <row r="17" spans="2:6" ht="20.100000000000001" customHeight="1" x14ac:dyDescent="0.25">
      <c r="B17" s="60" t="s">
        <v>277</v>
      </c>
      <c r="C17" s="61" t="s">
        <v>287</v>
      </c>
      <c r="D17" s="97">
        <v>49.999999967999265</v>
      </c>
      <c r="E17" s="63">
        <v>9.4999999679999121</v>
      </c>
      <c r="F17" s="76">
        <f>VOLUME[[#This Row],[Dólar Americano]]*5.0795</f>
        <v>48.255249837455558</v>
      </c>
    </row>
    <row r="18" spans="2:6" ht="20.100000000000001" customHeight="1" x14ac:dyDescent="0.25">
      <c r="B18" s="60" t="s">
        <v>277</v>
      </c>
      <c r="C18" s="61" t="s">
        <v>293</v>
      </c>
      <c r="D18" s="97">
        <v>49.999999967999265</v>
      </c>
      <c r="E18" s="63">
        <v>9.4999999679999121</v>
      </c>
      <c r="F18" s="76">
        <f>VOLUME[[#This Row],[Dólar Americano]]*5.0795</f>
        <v>48.255249837455558</v>
      </c>
    </row>
    <row r="19" spans="2:6" ht="20.100000000000001" customHeight="1" x14ac:dyDescent="0.25">
      <c r="B19" s="60" t="s">
        <v>277</v>
      </c>
      <c r="C19" s="61" t="s">
        <v>296</v>
      </c>
      <c r="D19" s="97">
        <v>49.999999967999265</v>
      </c>
      <c r="E19" s="63">
        <v>9.4999999679999121</v>
      </c>
      <c r="F19" s="76">
        <f>VOLUME[[#This Row],[Dólar Americano]]*5.0795</f>
        <v>48.255249837455558</v>
      </c>
    </row>
    <row r="20" spans="2:6" ht="20.100000000000001" customHeight="1" x14ac:dyDescent="0.25">
      <c r="B20" s="60" t="s">
        <v>277</v>
      </c>
      <c r="C20" s="61" t="s">
        <v>301</v>
      </c>
      <c r="D20" s="97">
        <v>49.999999967999265</v>
      </c>
      <c r="E20" s="63">
        <v>9.4999999679999121</v>
      </c>
      <c r="F20" s="76">
        <f>VOLUME[[#This Row],[Dólar Americano]]*5.0795</f>
        <v>48.255249837455558</v>
      </c>
    </row>
    <row r="21" spans="2:6" ht="20.100000000000001" customHeight="1" x14ac:dyDescent="0.25">
      <c r="B21" s="60" t="s">
        <v>277</v>
      </c>
      <c r="C21" s="61" t="s">
        <v>305</v>
      </c>
      <c r="D21" s="97">
        <v>49.999999967999265</v>
      </c>
      <c r="E21" s="63">
        <v>9.4999999679999121</v>
      </c>
      <c r="F21" s="76">
        <f>VOLUME[[#This Row],[Dólar Americano]]*5.0795</f>
        <v>48.255249837455558</v>
      </c>
    </row>
    <row r="22" spans="2:6" ht="20.100000000000001" customHeight="1" x14ac:dyDescent="0.25">
      <c r="B22" s="60" t="s">
        <v>277</v>
      </c>
      <c r="C22" s="61" t="s">
        <v>315</v>
      </c>
      <c r="D22" s="97">
        <v>49.999999967999265</v>
      </c>
      <c r="E22" s="63">
        <v>9.4999999679999121</v>
      </c>
      <c r="F22" s="76">
        <f>VOLUME[[#This Row],[Dólar Americano]]*5.0795</f>
        <v>48.255249837455558</v>
      </c>
    </row>
    <row r="23" spans="2:6" ht="20.100000000000001" customHeight="1" x14ac:dyDescent="0.25">
      <c r="B23" s="60" t="s">
        <v>277</v>
      </c>
      <c r="C23" s="61" t="s">
        <v>336</v>
      </c>
      <c r="D23" s="97">
        <v>49.999999967999265</v>
      </c>
      <c r="E23" s="63">
        <v>4.9999999680000782</v>
      </c>
      <c r="F23" s="76">
        <f>VOLUME[[#This Row],[Dólar Americano]]*5.0795</f>
        <v>25.397499837456397</v>
      </c>
    </row>
    <row r="24" spans="2:6" ht="20.100000000000001" customHeight="1" x14ac:dyDescent="0.25">
      <c r="B24" s="60" t="s">
        <v>277</v>
      </c>
      <c r="C24" s="61" t="s">
        <v>339</v>
      </c>
      <c r="D24" s="97">
        <v>49.999999967999265</v>
      </c>
      <c r="E24" s="63">
        <v>4.9999999680000782</v>
      </c>
      <c r="F24" s="76">
        <f>VOLUME[[#This Row],[Dólar Americano]]*5.0795</f>
        <v>25.397499837456397</v>
      </c>
    </row>
    <row r="25" spans="2:6" ht="20.100000000000001" customHeight="1" x14ac:dyDescent="0.25">
      <c r="B25" s="60" t="s">
        <v>277</v>
      </c>
      <c r="C25" s="61" t="s">
        <v>348</v>
      </c>
      <c r="D25" s="97">
        <v>49.999999967999265</v>
      </c>
      <c r="E25" s="63">
        <v>4.9999999680000782</v>
      </c>
      <c r="F25" s="76">
        <f>VOLUME[[#This Row],[Dólar Americano]]*5.0795</f>
        <v>25.397499837456397</v>
      </c>
    </row>
    <row r="26" spans="2:6" ht="20.100000000000001" customHeight="1" x14ac:dyDescent="0.25">
      <c r="B26" s="60" t="s">
        <v>277</v>
      </c>
      <c r="C26" s="61" t="s">
        <v>351</v>
      </c>
      <c r="D26" s="97">
        <v>49.999999967999265</v>
      </c>
      <c r="E26" s="63">
        <v>4.9999999680000782</v>
      </c>
      <c r="F26" s="76">
        <f>VOLUME[[#This Row],[Dólar Americano]]*5.0795</f>
        <v>25.397499837456397</v>
      </c>
    </row>
    <row r="27" spans="2:6" ht="20.100000000000001" customHeight="1" x14ac:dyDescent="0.25">
      <c r="B27" s="60" t="s">
        <v>277</v>
      </c>
      <c r="C27" s="61" t="s">
        <v>344</v>
      </c>
      <c r="D27" s="97">
        <v>40.000000032000635</v>
      </c>
      <c r="E27" s="63">
        <v>4.0000000319999902</v>
      </c>
      <c r="F27" s="76">
        <f>VOLUME[[#This Row],[Dólar Americano]]*5.0795</f>
        <v>20.318000162543953</v>
      </c>
    </row>
    <row r="28" spans="2:6" ht="20.100000000000001" customHeight="1" x14ac:dyDescent="0.25">
      <c r="B28" s="60" t="s">
        <v>277</v>
      </c>
      <c r="C28" s="61" t="s">
        <v>279</v>
      </c>
      <c r="D28" s="97">
        <v>30.000000023999714</v>
      </c>
      <c r="E28" s="63">
        <v>5.7000000239999471</v>
      </c>
      <c r="F28" s="76">
        <f>VOLUME[[#This Row],[Dólar Americano]]*5.0795</f>
        <v>28.953150121907733</v>
      </c>
    </row>
    <row r="29" spans="2:6" ht="20.100000000000001" customHeight="1" x14ac:dyDescent="0.25">
      <c r="B29" s="60" t="s">
        <v>277</v>
      </c>
      <c r="C29" s="61" t="s">
        <v>334</v>
      </c>
      <c r="D29" s="97">
        <v>30.000000023999714</v>
      </c>
      <c r="E29" s="63">
        <v>3.0000000240000451</v>
      </c>
      <c r="F29" s="76">
        <f>VOLUME[[#This Row],[Dólar Americano]]*5.0795</f>
        <v>15.238500121908229</v>
      </c>
    </row>
    <row r="30" spans="2:6" ht="20.100000000000001" customHeight="1" x14ac:dyDescent="0.25">
      <c r="B30" s="60" t="s">
        <v>277</v>
      </c>
      <c r="C30" s="61" t="s">
        <v>335</v>
      </c>
      <c r="D30" s="97">
        <v>30.000000023999714</v>
      </c>
      <c r="E30" s="63">
        <v>3.0000000240000451</v>
      </c>
      <c r="F30" s="76">
        <f>VOLUME[[#This Row],[Dólar Americano]]*5.0795</f>
        <v>15.238500121908229</v>
      </c>
    </row>
    <row r="31" spans="2:6" ht="20.100000000000001" customHeight="1" x14ac:dyDescent="0.25">
      <c r="B31" s="60" t="s">
        <v>277</v>
      </c>
      <c r="C31" s="61" t="s">
        <v>341</v>
      </c>
      <c r="D31" s="97">
        <v>30.000000023999714</v>
      </c>
      <c r="E31" s="63">
        <v>3.0000000240000451</v>
      </c>
      <c r="F31" s="76">
        <f>VOLUME[[#This Row],[Dólar Americano]]*5.0795</f>
        <v>15.238500121908229</v>
      </c>
    </row>
    <row r="32" spans="2:6" ht="20.100000000000001" customHeight="1" x14ac:dyDescent="0.25">
      <c r="B32" s="60" t="s">
        <v>682</v>
      </c>
      <c r="C32" s="61" t="s">
        <v>683</v>
      </c>
      <c r="D32" s="97">
        <v>30.000000023999714</v>
      </c>
      <c r="E32" s="63">
        <v>3.5999999999999455</v>
      </c>
      <c r="F32" s="76">
        <f>VOLUME[[#This Row],[Dólar Americano]]*5.0795</f>
        <v>18.286199999999724</v>
      </c>
    </row>
    <row r="33" spans="2:6" ht="20.100000000000001" customHeight="1" x14ac:dyDescent="0.25">
      <c r="B33" s="60" t="s">
        <v>685</v>
      </c>
      <c r="C33" s="61" t="s">
        <v>686</v>
      </c>
      <c r="D33" s="97">
        <v>30.000000023999714</v>
      </c>
      <c r="E33" s="63">
        <v>2.3999999760000268</v>
      </c>
      <c r="F33" s="76">
        <f>VOLUME[[#This Row],[Dólar Americano]]*5.0795</f>
        <v>12.190799878092136</v>
      </c>
    </row>
    <row r="34" spans="2:6" ht="20.100000000000001" customHeight="1" x14ac:dyDescent="0.25">
      <c r="B34" s="60" t="s">
        <v>277</v>
      </c>
      <c r="C34" s="61" t="s">
        <v>333</v>
      </c>
      <c r="D34" s="97">
        <v>23.000000018399813</v>
      </c>
      <c r="E34" s="63">
        <v>2.3000000184000098</v>
      </c>
      <c r="F34" s="76">
        <f>VOLUME[[#This Row],[Dólar Americano]]*5.0795</f>
        <v>11.68285009346285</v>
      </c>
    </row>
    <row r="35" spans="2:6" ht="20.100000000000001" customHeight="1" x14ac:dyDescent="0.25">
      <c r="B35" s="60" t="s">
        <v>277</v>
      </c>
      <c r="C35" s="61" t="s">
        <v>330</v>
      </c>
      <c r="D35" s="97">
        <v>21.291666683699837</v>
      </c>
      <c r="E35" s="63">
        <v>2.1291666837000012</v>
      </c>
      <c r="F35" s="76">
        <f>VOLUME[[#This Row],[Dólar Americano]]*5.0795</f>
        <v>10.815102169854157</v>
      </c>
    </row>
    <row r="36" spans="2:6" ht="20.100000000000001" customHeight="1" x14ac:dyDescent="0.25">
      <c r="B36" s="60" t="s">
        <v>277</v>
      </c>
      <c r="C36" s="61" t="s">
        <v>350</v>
      </c>
      <c r="D36" s="97">
        <v>21.166666683599839</v>
      </c>
      <c r="E36" s="63">
        <v>2.1166666836000005</v>
      </c>
      <c r="F36" s="76">
        <f>VOLUME[[#This Row],[Dólar Americano]]*5.0795</f>
        <v>10.751608419346203</v>
      </c>
    </row>
    <row r="37" spans="2:6" ht="20.100000000000001" customHeight="1" x14ac:dyDescent="0.25">
      <c r="B37" s="60" t="s">
        <v>277</v>
      </c>
      <c r="C37" s="61" t="s">
        <v>337</v>
      </c>
      <c r="D37" s="97">
        <v>20.451658937599934</v>
      </c>
      <c r="E37" s="63">
        <v>2.045165881999996</v>
      </c>
      <c r="F37" s="76">
        <f>VOLUME[[#This Row],[Dólar Americano]]*5.0795</f>
        <v>10.388420097618981</v>
      </c>
    </row>
    <row r="38" spans="2:6" ht="20.100000000000001" customHeight="1" x14ac:dyDescent="0.25">
      <c r="B38" s="60" t="s">
        <v>277</v>
      </c>
      <c r="C38" s="61" t="s">
        <v>358</v>
      </c>
      <c r="D38" s="97">
        <v>20.374575604299938</v>
      </c>
      <c r="E38" s="63">
        <v>2.037457548699996</v>
      </c>
      <c r="F38" s="76">
        <f>VOLUME[[#This Row],[Dólar Americano]]*5.0795</f>
        <v>10.349265618621629</v>
      </c>
    </row>
    <row r="39" spans="2:6" ht="20.100000000000001" customHeight="1" x14ac:dyDescent="0.25">
      <c r="B39" s="60" t="s">
        <v>277</v>
      </c>
      <c r="C39" s="61" t="s">
        <v>347</v>
      </c>
      <c r="D39" s="97">
        <v>20.061527793799854</v>
      </c>
      <c r="E39" s="63">
        <v>2.0061527937999948</v>
      </c>
      <c r="F39" s="76">
        <f>VOLUME[[#This Row],[Dólar Americano]]*5.0795</f>
        <v>10.190253116107074</v>
      </c>
    </row>
    <row r="40" spans="2:6" ht="20.100000000000001" customHeight="1" x14ac:dyDescent="0.25">
      <c r="B40" s="60" t="s">
        <v>277</v>
      </c>
      <c r="C40" s="61" t="s">
        <v>286</v>
      </c>
      <c r="D40" s="97">
        <v>20.000000016000318</v>
      </c>
      <c r="E40" s="63">
        <v>3.8000000159999718</v>
      </c>
      <c r="F40" s="76">
        <f>VOLUME[[#This Row],[Dólar Americano]]*5.0795</f>
        <v>19.30210008127186</v>
      </c>
    </row>
    <row r="41" spans="2:6" ht="20.100000000000001" customHeight="1" x14ac:dyDescent="0.25">
      <c r="B41" s="60" t="s">
        <v>277</v>
      </c>
      <c r="C41" s="61" t="s">
        <v>288</v>
      </c>
      <c r="D41" s="97">
        <v>20.000000016000318</v>
      </c>
      <c r="E41" s="63">
        <v>3.8000000159999718</v>
      </c>
      <c r="F41" s="76">
        <f>VOLUME[[#This Row],[Dólar Americano]]*5.0795</f>
        <v>19.30210008127186</v>
      </c>
    </row>
    <row r="42" spans="2:6" ht="20.100000000000001" customHeight="1" x14ac:dyDescent="0.25">
      <c r="B42" s="60" t="s">
        <v>277</v>
      </c>
      <c r="C42" s="61" t="s">
        <v>291</v>
      </c>
      <c r="D42" s="97">
        <v>20.000000016000318</v>
      </c>
      <c r="E42" s="63">
        <v>3.8000000159999718</v>
      </c>
      <c r="F42" s="76">
        <f>VOLUME[[#This Row],[Dólar Americano]]*5.0795</f>
        <v>19.30210008127186</v>
      </c>
    </row>
    <row r="43" spans="2:6" ht="20.100000000000001" customHeight="1" x14ac:dyDescent="0.25">
      <c r="B43" s="60" t="s">
        <v>277</v>
      </c>
      <c r="C43" s="61" t="s">
        <v>306</v>
      </c>
      <c r="D43" s="97">
        <v>20.000000016000318</v>
      </c>
      <c r="E43" s="63">
        <v>3.8000000159999718</v>
      </c>
      <c r="F43" s="76">
        <f>VOLUME[[#This Row],[Dólar Americano]]*5.0795</f>
        <v>19.30210008127186</v>
      </c>
    </row>
    <row r="44" spans="2:6" ht="20.100000000000001" customHeight="1" x14ac:dyDescent="0.25">
      <c r="B44" s="60" t="s">
        <v>277</v>
      </c>
      <c r="C44" s="61" t="s">
        <v>307</v>
      </c>
      <c r="D44" s="97">
        <v>20.000000016000318</v>
      </c>
      <c r="E44" s="63">
        <v>3.8000000159999718</v>
      </c>
      <c r="F44" s="76">
        <f>VOLUME[[#This Row],[Dólar Americano]]*5.0795</f>
        <v>19.30210008127186</v>
      </c>
    </row>
    <row r="45" spans="2:6" ht="20.100000000000001" customHeight="1" x14ac:dyDescent="0.25">
      <c r="B45" s="60" t="s">
        <v>277</v>
      </c>
      <c r="C45" s="61" t="s">
        <v>361</v>
      </c>
      <c r="D45" s="97">
        <v>16.537557859800025</v>
      </c>
      <c r="E45" s="63">
        <v>1.6537557764999964</v>
      </c>
      <c r="F45" s="76">
        <f>VOLUME[[#This Row],[Dólar Americano]]*5.0795</f>
        <v>8.4002524667317324</v>
      </c>
    </row>
    <row r="46" spans="2:6" ht="20.100000000000001" customHeight="1" x14ac:dyDescent="0.25">
      <c r="B46" s="60" t="s">
        <v>277</v>
      </c>
      <c r="C46" s="61" t="s">
        <v>332</v>
      </c>
      <c r="D46" s="97">
        <v>16.498456779600026</v>
      </c>
      <c r="E46" s="63">
        <v>1.6498456684999963</v>
      </c>
      <c r="F46" s="76">
        <f>VOLUME[[#This Row],[Dólar Americano]]*5.0795</f>
        <v>8.3803910731457307</v>
      </c>
    </row>
    <row r="47" spans="2:6" ht="20.100000000000001" customHeight="1" x14ac:dyDescent="0.25">
      <c r="B47" s="60" t="s">
        <v>277</v>
      </c>
      <c r="C47" s="61" t="s">
        <v>331</v>
      </c>
      <c r="D47" s="97">
        <v>16.353800143900028</v>
      </c>
      <c r="E47" s="63">
        <v>1.6353800049999965</v>
      </c>
      <c r="F47" s="76">
        <f>VOLUME[[#This Row],[Dólar Americano]]*5.0795</f>
        <v>8.3069127353974821</v>
      </c>
    </row>
    <row r="48" spans="2:6" ht="20.100000000000001" customHeight="1" x14ac:dyDescent="0.25">
      <c r="B48" s="60" t="s">
        <v>277</v>
      </c>
      <c r="C48" s="61" t="s">
        <v>340</v>
      </c>
      <c r="D48" s="97">
        <v>13.44679783090003</v>
      </c>
      <c r="E48" s="63">
        <v>1.3446797753999977</v>
      </c>
      <c r="F48" s="76">
        <f>VOLUME[[#This Row],[Dólar Americano]]*5.0795</f>
        <v>6.8303009191442889</v>
      </c>
    </row>
    <row r="49" spans="2:6" ht="20.100000000000001" customHeight="1" x14ac:dyDescent="0.25">
      <c r="B49" s="60" t="s">
        <v>277</v>
      </c>
      <c r="C49" s="61" t="s">
        <v>343</v>
      </c>
      <c r="D49" s="97">
        <v>10.000000008000159</v>
      </c>
      <c r="E49" s="63">
        <v>1.0000000079999976</v>
      </c>
      <c r="F49" s="76">
        <f>VOLUME[[#This Row],[Dólar Americano]]*5.0795</f>
        <v>5.0795000406359883</v>
      </c>
    </row>
    <row r="50" spans="2:6" ht="20.100000000000001" customHeight="1" x14ac:dyDescent="0.25">
      <c r="B50" s="60" t="s">
        <v>277</v>
      </c>
      <c r="C50" s="61" t="s">
        <v>338</v>
      </c>
      <c r="D50" s="97">
        <v>9.1666666740000071</v>
      </c>
      <c r="E50" s="63">
        <v>0.91666667399999779</v>
      </c>
      <c r="F50" s="76">
        <f>VOLUME[[#This Row],[Dólar Americano]]*5.0795</f>
        <v>4.6562083705829895</v>
      </c>
    </row>
    <row r="51" spans="2:6" ht="20.100000000000001" customHeight="1" x14ac:dyDescent="0.25">
      <c r="B51" s="60" t="s">
        <v>277</v>
      </c>
      <c r="C51" s="61" t="s">
        <v>355</v>
      </c>
      <c r="D51" s="97">
        <v>8.8260995441000123</v>
      </c>
      <c r="E51" s="63">
        <v>0.88260996069999786</v>
      </c>
      <c r="F51" s="76">
        <f>VOLUME[[#This Row],[Dólar Americano]]*5.0795</f>
        <v>4.4832172953756393</v>
      </c>
    </row>
    <row r="52" spans="2:6" ht="20.100000000000001" customHeight="1" x14ac:dyDescent="0.25">
      <c r="B52" s="60" t="s">
        <v>277</v>
      </c>
      <c r="C52" s="61" t="s">
        <v>354</v>
      </c>
      <c r="D52" s="97">
        <v>8.7152199144000129</v>
      </c>
      <c r="E52" s="63">
        <v>0.87152199769999794</v>
      </c>
      <c r="F52" s="76">
        <f>VOLUME[[#This Row],[Dólar Americano]]*5.0795</f>
        <v>4.4268959873171401</v>
      </c>
    </row>
    <row r="53" spans="2:6" ht="20.100000000000001" customHeight="1" x14ac:dyDescent="0.25">
      <c r="B53" s="60" t="s">
        <v>277</v>
      </c>
      <c r="C53" s="61" t="s">
        <v>357</v>
      </c>
      <c r="D53" s="97">
        <v>8.2638888836000159</v>
      </c>
      <c r="E53" s="63">
        <v>0.82638888359999962</v>
      </c>
      <c r="F53" s="76">
        <f>VOLUME[[#This Row],[Dólar Americano]]*5.0795</f>
        <v>4.1976423342461988</v>
      </c>
    </row>
    <row r="54" spans="2:6" ht="20.100000000000001" customHeight="1" x14ac:dyDescent="0.25">
      <c r="B54" s="60" t="s">
        <v>277</v>
      </c>
      <c r="C54" s="61" t="s">
        <v>278</v>
      </c>
      <c r="D54" s="97">
        <v>7.9999999919999736</v>
      </c>
      <c r="E54" s="63">
        <v>1.5199999920000054</v>
      </c>
      <c r="F54" s="76">
        <f>VOLUME[[#This Row],[Dólar Americano]]*5.0795</f>
        <v>7.720839959364028</v>
      </c>
    </row>
    <row r="55" spans="2:6" ht="20.100000000000001" customHeight="1" x14ac:dyDescent="0.25">
      <c r="B55" s="60" t="s">
        <v>277</v>
      </c>
      <c r="C55" s="61" t="s">
        <v>289</v>
      </c>
      <c r="D55" s="97">
        <v>7.9999999919999736</v>
      </c>
      <c r="E55" s="63">
        <v>1.5199999920000054</v>
      </c>
      <c r="F55" s="76">
        <f>VOLUME[[#This Row],[Dólar Americano]]*5.0795</f>
        <v>7.720839959364028</v>
      </c>
    </row>
    <row r="56" spans="2:6" ht="20.100000000000001" customHeight="1" x14ac:dyDescent="0.25">
      <c r="B56" s="60" t="s">
        <v>277</v>
      </c>
      <c r="C56" s="61" t="s">
        <v>292</v>
      </c>
      <c r="D56" s="97">
        <v>7.9999999919999736</v>
      </c>
      <c r="E56" s="63">
        <v>1.5199999920000054</v>
      </c>
      <c r="F56" s="76">
        <f>VOLUME[[#This Row],[Dólar Americano]]*5.0795</f>
        <v>7.720839959364028</v>
      </c>
    </row>
    <row r="57" spans="2:6" ht="20.100000000000001" customHeight="1" x14ac:dyDescent="0.25">
      <c r="B57" s="60" t="s">
        <v>277</v>
      </c>
      <c r="C57" s="61" t="s">
        <v>294</v>
      </c>
      <c r="D57" s="97">
        <v>7.9999999919999736</v>
      </c>
      <c r="E57" s="63">
        <v>1.5199999920000054</v>
      </c>
      <c r="F57" s="76">
        <f>VOLUME[[#This Row],[Dólar Americano]]*5.0795</f>
        <v>7.720839959364028</v>
      </c>
    </row>
    <row r="58" spans="2:6" ht="20.100000000000001" customHeight="1" x14ac:dyDescent="0.25">
      <c r="B58" s="60" t="s">
        <v>277</v>
      </c>
      <c r="C58" s="61" t="s">
        <v>295</v>
      </c>
      <c r="D58" s="97">
        <v>7.9999999919999736</v>
      </c>
      <c r="E58" s="63">
        <v>1.5199999920000054</v>
      </c>
      <c r="F58" s="76">
        <f>VOLUME[[#This Row],[Dólar Americano]]*5.0795</f>
        <v>7.720839959364028</v>
      </c>
    </row>
    <row r="59" spans="2:6" ht="20.100000000000001" customHeight="1" x14ac:dyDescent="0.25">
      <c r="B59" s="60" t="s">
        <v>277</v>
      </c>
      <c r="C59" s="61" t="s">
        <v>298</v>
      </c>
      <c r="D59" s="97">
        <v>7.9999999919999736</v>
      </c>
      <c r="E59" s="63">
        <v>1.5199999920000054</v>
      </c>
      <c r="F59" s="76">
        <f>VOLUME[[#This Row],[Dólar Americano]]*5.0795</f>
        <v>7.720839959364028</v>
      </c>
    </row>
    <row r="60" spans="2:6" ht="20.100000000000001" customHeight="1" x14ac:dyDescent="0.25">
      <c r="B60" s="60" t="s">
        <v>277</v>
      </c>
      <c r="C60" s="61" t="s">
        <v>300</v>
      </c>
      <c r="D60" s="97">
        <v>7.9999999919999736</v>
      </c>
      <c r="E60" s="63">
        <v>1.5199999920000054</v>
      </c>
      <c r="F60" s="76">
        <f>VOLUME[[#This Row],[Dólar Americano]]*5.0795</f>
        <v>7.720839959364028</v>
      </c>
    </row>
    <row r="61" spans="2:6" ht="20.100000000000001" customHeight="1" x14ac:dyDescent="0.25">
      <c r="B61" s="60" t="s">
        <v>277</v>
      </c>
      <c r="C61" s="61" t="s">
        <v>302</v>
      </c>
      <c r="D61" s="97">
        <v>7.9999999919999736</v>
      </c>
      <c r="E61" s="63">
        <v>1.5199999920000054</v>
      </c>
      <c r="F61" s="76">
        <f>VOLUME[[#This Row],[Dólar Americano]]*5.0795</f>
        <v>7.720839959364028</v>
      </c>
    </row>
    <row r="62" spans="2:6" ht="20.100000000000001" customHeight="1" x14ac:dyDescent="0.25">
      <c r="B62" s="60" t="s">
        <v>277</v>
      </c>
      <c r="C62" s="61" t="s">
        <v>303</v>
      </c>
      <c r="D62" s="97">
        <v>7.9999999919999736</v>
      </c>
      <c r="E62" s="63">
        <v>1.5199999920000054</v>
      </c>
      <c r="F62" s="76">
        <f>VOLUME[[#This Row],[Dólar Americano]]*5.0795</f>
        <v>7.720839959364028</v>
      </c>
    </row>
    <row r="63" spans="2:6" ht="20.100000000000001" customHeight="1" x14ac:dyDescent="0.25">
      <c r="B63" s="60" t="s">
        <v>277</v>
      </c>
      <c r="C63" s="61" t="s">
        <v>304</v>
      </c>
      <c r="D63" s="97">
        <v>7.9999999919999736</v>
      </c>
      <c r="E63" s="63">
        <v>1.5199999920000054</v>
      </c>
      <c r="F63" s="76">
        <f>VOLUME[[#This Row],[Dólar Americano]]*5.0795</f>
        <v>7.720839959364028</v>
      </c>
    </row>
    <row r="64" spans="2:6" ht="20.100000000000001" customHeight="1" x14ac:dyDescent="0.25">
      <c r="B64" s="60" t="s">
        <v>277</v>
      </c>
      <c r="C64" s="61" t="s">
        <v>308</v>
      </c>
      <c r="D64" s="97">
        <v>7.9999999919999736</v>
      </c>
      <c r="E64" s="63">
        <v>1.5199999920000054</v>
      </c>
      <c r="F64" s="76">
        <f>VOLUME[[#This Row],[Dólar Americano]]*5.0795</f>
        <v>7.720839959364028</v>
      </c>
    </row>
    <row r="65" spans="2:6" ht="20.100000000000001" customHeight="1" x14ac:dyDescent="0.25">
      <c r="B65" s="60" t="s">
        <v>277</v>
      </c>
      <c r="C65" s="61" t="s">
        <v>310</v>
      </c>
      <c r="D65" s="97">
        <v>7.9999999919999736</v>
      </c>
      <c r="E65" s="63">
        <v>1.5199999920000054</v>
      </c>
      <c r="F65" s="76">
        <f>VOLUME[[#This Row],[Dólar Americano]]*5.0795</f>
        <v>7.720839959364028</v>
      </c>
    </row>
    <row r="66" spans="2:6" ht="20.100000000000001" customHeight="1" x14ac:dyDescent="0.25">
      <c r="B66" s="60" t="s">
        <v>277</v>
      </c>
      <c r="C66" s="61" t="s">
        <v>311</v>
      </c>
      <c r="D66" s="97">
        <v>7.9999999919999736</v>
      </c>
      <c r="E66" s="63">
        <v>1.5199999920000054</v>
      </c>
      <c r="F66" s="76">
        <f>VOLUME[[#This Row],[Dólar Americano]]*5.0795</f>
        <v>7.720839959364028</v>
      </c>
    </row>
    <row r="67" spans="2:6" ht="20.100000000000001" customHeight="1" x14ac:dyDescent="0.25">
      <c r="B67" s="60" t="s">
        <v>277</v>
      </c>
      <c r="C67" s="61" t="s">
        <v>312</v>
      </c>
      <c r="D67" s="97">
        <v>7.9999999919999736</v>
      </c>
      <c r="E67" s="63">
        <v>1.5199999920000054</v>
      </c>
      <c r="F67" s="76">
        <f>VOLUME[[#This Row],[Dólar Americano]]*5.0795</f>
        <v>7.720839959364028</v>
      </c>
    </row>
    <row r="68" spans="2:6" ht="20.100000000000001" customHeight="1" x14ac:dyDescent="0.25">
      <c r="B68" s="60" t="s">
        <v>277</v>
      </c>
      <c r="C68" s="61" t="s">
        <v>313</v>
      </c>
      <c r="D68" s="97">
        <v>7.9999999919999736</v>
      </c>
      <c r="E68" s="63">
        <v>1.5199999920000054</v>
      </c>
      <c r="F68" s="76">
        <f>VOLUME[[#This Row],[Dólar Americano]]*5.0795</f>
        <v>7.720839959364028</v>
      </c>
    </row>
    <row r="69" spans="2:6" ht="20.100000000000001" customHeight="1" x14ac:dyDescent="0.25">
      <c r="B69" s="60" t="s">
        <v>277</v>
      </c>
      <c r="C69" s="61" t="s">
        <v>314</v>
      </c>
      <c r="D69" s="97">
        <v>7.9999999919999736</v>
      </c>
      <c r="E69" s="63">
        <v>1.5199999920000054</v>
      </c>
      <c r="F69" s="76">
        <f>VOLUME[[#This Row],[Dólar Americano]]*5.0795</f>
        <v>7.720839959364028</v>
      </c>
    </row>
    <row r="70" spans="2:6" ht="20.100000000000001" customHeight="1" x14ac:dyDescent="0.25">
      <c r="B70" s="60" t="s">
        <v>277</v>
      </c>
      <c r="C70" s="61" t="s">
        <v>321</v>
      </c>
      <c r="D70" s="97">
        <v>7.9999999919999736</v>
      </c>
      <c r="E70" s="63">
        <v>1.5199999920000054</v>
      </c>
      <c r="F70" s="76">
        <f>VOLUME[[#This Row],[Dólar Americano]]*5.0795</f>
        <v>7.720839959364028</v>
      </c>
    </row>
    <row r="71" spans="2:6" ht="20.100000000000001" customHeight="1" x14ac:dyDescent="0.25">
      <c r="B71" s="60" t="s">
        <v>277</v>
      </c>
      <c r="C71" s="61" t="s">
        <v>323</v>
      </c>
      <c r="D71" s="97">
        <v>7.9999999919999736</v>
      </c>
      <c r="E71" s="63">
        <v>1.5199999920000054</v>
      </c>
      <c r="F71" s="76">
        <f>VOLUME[[#This Row],[Dólar Americano]]*5.0795</f>
        <v>7.720839959364028</v>
      </c>
    </row>
    <row r="72" spans="2:6" ht="20.100000000000001" customHeight="1" x14ac:dyDescent="0.25">
      <c r="B72" s="60" t="s">
        <v>277</v>
      </c>
      <c r="C72" s="61" t="s">
        <v>325</v>
      </c>
      <c r="D72" s="97">
        <v>7.9999999919999736</v>
      </c>
      <c r="E72" s="63">
        <v>1.5199999920000054</v>
      </c>
      <c r="F72" s="76">
        <f>VOLUME[[#This Row],[Dólar Americano]]*5.0795</f>
        <v>7.720839959364028</v>
      </c>
    </row>
    <row r="73" spans="2:6" ht="20.100000000000001" customHeight="1" x14ac:dyDescent="0.25">
      <c r="B73" s="60" t="s">
        <v>277</v>
      </c>
      <c r="C73" s="61" t="s">
        <v>327</v>
      </c>
      <c r="D73" s="97">
        <v>7.9999999919999736</v>
      </c>
      <c r="E73" s="63">
        <v>1.5199999920000054</v>
      </c>
      <c r="F73" s="76">
        <f>VOLUME[[#This Row],[Dólar Americano]]*5.0795</f>
        <v>7.720839959364028</v>
      </c>
    </row>
    <row r="74" spans="2:6" ht="20.100000000000001" customHeight="1" x14ac:dyDescent="0.25">
      <c r="B74" s="60" t="s">
        <v>277</v>
      </c>
      <c r="C74" s="61" t="s">
        <v>328</v>
      </c>
      <c r="D74" s="97">
        <v>7.9999999919999736</v>
      </c>
      <c r="E74" s="63">
        <v>0.79999999199998917</v>
      </c>
      <c r="F74" s="76">
        <f>VOLUME[[#This Row],[Dólar Americano]]*5.0795</f>
        <v>4.0635999593639456</v>
      </c>
    </row>
    <row r="75" spans="2:6" ht="20.100000000000001" customHeight="1" x14ac:dyDescent="0.25">
      <c r="B75" s="60" t="s">
        <v>277</v>
      </c>
      <c r="C75" s="61" t="s">
        <v>329</v>
      </c>
      <c r="D75" s="97">
        <v>7.9999999919999736</v>
      </c>
      <c r="E75" s="63">
        <v>1.5199999920000054</v>
      </c>
      <c r="F75" s="76">
        <f>VOLUME[[#This Row],[Dólar Americano]]*5.0795</f>
        <v>7.720839959364028</v>
      </c>
    </row>
    <row r="76" spans="2:6" ht="20.100000000000001" customHeight="1" x14ac:dyDescent="0.25">
      <c r="B76" s="60" t="s">
        <v>277</v>
      </c>
      <c r="C76" s="61" t="s">
        <v>346</v>
      </c>
      <c r="D76" s="97">
        <v>7.9999999919999736</v>
      </c>
      <c r="E76" s="63">
        <v>0.79999999199998917</v>
      </c>
      <c r="F76" s="76">
        <f>VOLUME[[#This Row],[Dólar Americano]]*5.0795</f>
        <v>4.0635999593639456</v>
      </c>
    </row>
    <row r="77" spans="2:6" ht="20.100000000000001" customHeight="1" x14ac:dyDescent="0.25">
      <c r="B77" s="60" t="s">
        <v>277</v>
      </c>
      <c r="C77" s="61" t="s">
        <v>362</v>
      </c>
      <c r="D77" s="97">
        <v>6.9877430611000158</v>
      </c>
      <c r="E77" s="63">
        <v>0.69877431109999844</v>
      </c>
      <c r="F77" s="76">
        <f>VOLUME[[#This Row],[Dólar Americano]]*5.0795</f>
        <v>3.5494241132324422</v>
      </c>
    </row>
    <row r="78" spans="2:6" ht="20.100000000000001" customHeight="1" x14ac:dyDescent="0.25">
      <c r="B78" s="60" t="s">
        <v>277</v>
      </c>
      <c r="C78" s="61" t="s">
        <v>375</v>
      </c>
      <c r="D78" s="97">
        <v>6.4494212922000118</v>
      </c>
      <c r="E78" s="63">
        <v>0.64494212550000041</v>
      </c>
      <c r="F78" s="76">
        <f>VOLUME[[#This Row],[Dólar Americano]]*5.0795</f>
        <v>3.2759835264772521</v>
      </c>
    </row>
    <row r="79" spans="2:6" ht="20.100000000000001" customHeight="1" x14ac:dyDescent="0.25">
      <c r="B79" s="60" t="s">
        <v>277</v>
      </c>
      <c r="C79" s="61" t="s">
        <v>359</v>
      </c>
      <c r="D79" s="97">
        <v>6.4166473725000115</v>
      </c>
      <c r="E79" s="63">
        <v>0.64166473360000043</v>
      </c>
      <c r="F79" s="76">
        <f>VOLUME[[#This Row],[Dólar Americano]]*5.0795</f>
        <v>3.2593360143212022</v>
      </c>
    </row>
    <row r="80" spans="2:6" ht="20.100000000000001" customHeight="1" x14ac:dyDescent="0.25">
      <c r="B80" s="60" t="s">
        <v>277</v>
      </c>
      <c r="C80" s="61" t="s">
        <v>360</v>
      </c>
      <c r="D80" s="97">
        <v>6.3788194404000116</v>
      </c>
      <c r="E80" s="63">
        <v>0.63788194040000046</v>
      </c>
      <c r="F80" s="76">
        <f>VOLUME[[#This Row],[Dólar Americano]]*5.0795</f>
        <v>3.2401213162618023</v>
      </c>
    </row>
    <row r="81" spans="2:6" ht="20.100000000000001" customHeight="1" x14ac:dyDescent="0.25">
      <c r="B81" s="60" t="s">
        <v>277</v>
      </c>
      <c r="C81" s="61" t="s">
        <v>345</v>
      </c>
      <c r="D81" s="97">
        <v>5.3595871879000088</v>
      </c>
      <c r="E81" s="63">
        <v>0.53595871570000087</v>
      </c>
      <c r="F81" s="76">
        <f>VOLUME[[#This Row],[Dólar Americano]]*5.0795</f>
        <v>2.7224022963981547</v>
      </c>
    </row>
    <row r="82" spans="2:6" ht="20.100000000000001" customHeight="1" x14ac:dyDescent="0.25">
      <c r="B82" s="60" t="s">
        <v>277</v>
      </c>
      <c r="C82" s="61" t="s">
        <v>365</v>
      </c>
      <c r="D82" s="97">
        <v>5.3567129595000083</v>
      </c>
      <c r="E82" s="63">
        <v>0.53567129290000082</v>
      </c>
      <c r="F82" s="76">
        <f>VOLUME[[#This Row],[Dólar Americano]]*5.0795</f>
        <v>2.7209423322855542</v>
      </c>
    </row>
    <row r="83" spans="2:6" ht="20.100000000000001" customHeight="1" x14ac:dyDescent="0.25">
      <c r="B83" s="60" t="s">
        <v>277</v>
      </c>
      <c r="C83" s="61" t="s">
        <v>318</v>
      </c>
      <c r="D83" s="97">
        <v>5.3333333376000045</v>
      </c>
      <c r="E83" s="63">
        <v>1.0133333376000015</v>
      </c>
      <c r="F83" s="76">
        <f>VOLUME[[#This Row],[Dólar Americano]]*5.0795</f>
        <v>5.1472266883392086</v>
      </c>
    </row>
    <row r="84" spans="2:6" ht="20.100000000000001" customHeight="1" x14ac:dyDescent="0.25">
      <c r="B84" s="60" t="s">
        <v>277</v>
      </c>
      <c r="C84" s="61" t="s">
        <v>349</v>
      </c>
      <c r="D84" s="97">
        <v>5.3232253053000083</v>
      </c>
      <c r="E84" s="63">
        <v>0.53232252750000086</v>
      </c>
      <c r="F84" s="76">
        <f>VOLUME[[#This Row],[Dólar Americano]]*5.0795</f>
        <v>2.7039322784362545</v>
      </c>
    </row>
    <row r="85" spans="2:6" ht="20.100000000000001" customHeight="1" x14ac:dyDescent="0.25">
      <c r="B85" s="60" t="s">
        <v>277</v>
      </c>
      <c r="C85" s="61" t="s">
        <v>317</v>
      </c>
      <c r="D85" s="97">
        <v>4.7459336457999877</v>
      </c>
      <c r="E85" s="63">
        <v>0.90172739580000338</v>
      </c>
      <c r="F85" s="76">
        <f>VOLUME[[#This Row],[Dólar Americano]]*5.0795</f>
        <v>4.5803243069661175</v>
      </c>
    </row>
    <row r="86" spans="2:6" ht="20.100000000000001" customHeight="1" x14ac:dyDescent="0.25">
      <c r="B86" s="60" t="s">
        <v>277</v>
      </c>
      <c r="C86" s="61" t="s">
        <v>319</v>
      </c>
      <c r="D86" s="97">
        <v>3.6111111088000039</v>
      </c>
      <c r="E86" s="63">
        <v>0.68611110879999937</v>
      </c>
      <c r="F86" s="76">
        <f>VOLUME[[#This Row],[Dólar Americano]]*5.0795</f>
        <v>3.4851013771495971</v>
      </c>
    </row>
    <row r="87" spans="2:6" ht="20.100000000000001" customHeight="1" x14ac:dyDescent="0.25">
      <c r="B87" s="60" t="s">
        <v>277</v>
      </c>
      <c r="C87" s="61" t="s">
        <v>297</v>
      </c>
      <c r="D87" s="97">
        <v>2.1649691335999943</v>
      </c>
      <c r="E87" s="63">
        <v>0.41134413360000116</v>
      </c>
      <c r="F87" s="76">
        <f>VOLUME[[#This Row],[Dólar Americano]]*5.0795</f>
        <v>2.0894225266212061</v>
      </c>
    </row>
    <row r="88" spans="2:6" ht="20.100000000000001" customHeight="1" x14ac:dyDescent="0.25">
      <c r="B88" s="60" t="s">
        <v>682</v>
      </c>
      <c r="C88" s="61" t="s">
        <v>684</v>
      </c>
      <c r="D88" s="97">
        <v>2.0000000159999951</v>
      </c>
      <c r="E88" s="63">
        <v>0.23999997599999653</v>
      </c>
      <c r="F88" s="76">
        <f>VOLUME[[#This Row],[Dólar Americano]]*5.0795</f>
        <v>1.2190798780919825</v>
      </c>
    </row>
    <row r="89" spans="2:6" ht="20.100000000000001" customHeight="1" x14ac:dyDescent="0.25">
      <c r="B89" s="60" t="s">
        <v>277</v>
      </c>
      <c r="C89" s="61" t="s">
        <v>366</v>
      </c>
      <c r="D89" s="97">
        <v>1.3888888879999997</v>
      </c>
      <c r="E89" s="63">
        <v>0.13888888800000002</v>
      </c>
      <c r="F89" s="76">
        <f>VOLUME[[#This Row],[Dólar Americano]]*5.0795</f>
        <v>0.70548610659600008</v>
      </c>
    </row>
    <row r="90" spans="2:6" ht="20.100000000000001" customHeight="1" x14ac:dyDescent="0.25">
      <c r="B90" s="60" t="s">
        <v>277</v>
      </c>
      <c r="C90" s="61" t="s">
        <v>376</v>
      </c>
      <c r="D90" s="97">
        <v>1.3194444435999997</v>
      </c>
      <c r="E90" s="63">
        <v>0.13194444360000002</v>
      </c>
      <c r="F90" s="76">
        <f>VOLUME[[#This Row],[Dólar Americano]]*5.0795</f>
        <v>0.67021180126620017</v>
      </c>
    </row>
    <row r="91" spans="2:6" ht="20.100000000000001" customHeight="1" x14ac:dyDescent="0.25">
      <c r="B91" s="60" t="s">
        <v>277</v>
      </c>
      <c r="C91" s="61" t="s">
        <v>412</v>
      </c>
      <c r="D91" s="97">
        <v>0.7415046301999999</v>
      </c>
      <c r="E91" s="63">
        <v>7.4150463500000013E-2</v>
      </c>
      <c r="F91" s="76">
        <f>VOLUME[[#This Row],[Dólar Americano]]*5.0795</f>
        <v>0.3766472793482501</v>
      </c>
    </row>
    <row r="92" spans="2:6" ht="20.100000000000001" customHeight="1" x14ac:dyDescent="0.25">
      <c r="B92" s="60" t="s">
        <v>277</v>
      </c>
      <c r="C92" s="61" t="s">
        <v>320</v>
      </c>
      <c r="D92" s="96">
        <v>5.5555555499999999E-2</v>
      </c>
      <c r="E92" s="63">
        <v>1.0555555500000001E-2</v>
      </c>
      <c r="F92" s="76">
        <f>VOLUME[[#This Row],[Dólar Americano]]*5.0795</f>
        <v>5.3616944162250012E-2</v>
      </c>
    </row>
    <row r="93" spans="2:6" ht="20.100000000000001" customHeight="1" x14ac:dyDescent="0.25">
      <c r="B93" s="60" t="s">
        <v>277</v>
      </c>
      <c r="C93" s="61" t="s">
        <v>569</v>
      </c>
      <c r="D93" s="96">
        <v>4.3749999999999997E-2</v>
      </c>
      <c r="E93" s="67">
        <v>4.3750000000000004E-3</v>
      </c>
      <c r="F93" s="76">
        <f>VOLUME[[#This Row],[Dólar Americano]]*5.0795</f>
        <v>2.2222812500000005E-2</v>
      </c>
    </row>
    <row r="94" spans="2:6" ht="20.100000000000001" customHeight="1" x14ac:dyDescent="0.25">
      <c r="B94" s="60" t="s">
        <v>277</v>
      </c>
      <c r="C94" s="61" t="s">
        <v>617</v>
      </c>
      <c r="D94" s="96">
        <v>3.1674382700000003E-2</v>
      </c>
      <c r="E94" s="67">
        <v>3.1674383E-3</v>
      </c>
      <c r="F94" s="76">
        <f>VOLUME[[#This Row],[Dólar Americano]]*5.0795</f>
        <v>1.6089002844850001E-2</v>
      </c>
    </row>
    <row r="95" spans="2:6" ht="20.100000000000001" customHeight="1" x14ac:dyDescent="0.25">
      <c r="B95" s="60" t="s">
        <v>277</v>
      </c>
      <c r="C95" s="61" t="s">
        <v>579</v>
      </c>
      <c r="D95" s="96">
        <v>3.08256173E-2</v>
      </c>
      <c r="E95" s="67">
        <v>3.0825617E-3</v>
      </c>
      <c r="F95" s="76">
        <f>VOLUME[[#This Row],[Dólar Americano]]*5.0795</f>
        <v>1.565787215515E-2</v>
      </c>
    </row>
    <row r="96" spans="2:6" ht="20.100000000000001" customHeight="1" x14ac:dyDescent="0.25">
      <c r="B96" s="60" t="s">
        <v>277</v>
      </c>
      <c r="C96" s="61" t="s">
        <v>586</v>
      </c>
      <c r="D96" s="96">
        <v>2.9629629599999999E-2</v>
      </c>
      <c r="E96" s="67">
        <v>2.9629629999999999E-3</v>
      </c>
      <c r="F96" s="76">
        <f>VOLUME[[#This Row],[Dólar Americano]]*5.0795</f>
        <v>1.50503705585E-2</v>
      </c>
    </row>
    <row r="97" spans="2:6" ht="20.100000000000001" customHeight="1" x14ac:dyDescent="0.25">
      <c r="B97" s="60" t="s">
        <v>277</v>
      </c>
      <c r="C97" s="61" t="s">
        <v>533</v>
      </c>
      <c r="D97" s="96">
        <v>2.90895062E-2</v>
      </c>
      <c r="E97" s="67">
        <v>2.9089506000000002E-3</v>
      </c>
      <c r="F97" s="76">
        <f>VOLUME[[#This Row],[Dólar Americano]]*5.0795</f>
        <v>1.4776014572700003E-2</v>
      </c>
    </row>
    <row r="98" spans="2:6" ht="20.100000000000001" customHeight="1" x14ac:dyDescent="0.25">
      <c r="B98" s="60" t="s">
        <v>277</v>
      </c>
      <c r="C98" s="61" t="s">
        <v>558</v>
      </c>
      <c r="D98" s="96">
        <v>2.8993055600000001E-2</v>
      </c>
      <c r="E98" s="67">
        <v>2.8993055999999998E-3</v>
      </c>
      <c r="F98" s="76">
        <f>VOLUME[[#This Row],[Dólar Americano]]*5.0795</f>
        <v>1.4727022795200001E-2</v>
      </c>
    </row>
    <row r="99" spans="2:6" ht="20.100000000000001" customHeight="1" x14ac:dyDescent="0.25">
      <c r="B99" s="60" t="s">
        <v>277</v>
      </c>
      <c r="C99" s="61" t="s">
        <v>443</v>
      </c>
      <c r="D99" s="96">
        <v>2.8067129600000001E-2</v>
      </c>
      <c r="E99" s="67">
        <v>2.8067130000000002E-3</v>
      </c>
      <c r="F99" s="76">
        <f>VOLUME[[#This Row],[Dólar Americano]]*5.0795</f>
        <v>1.4256698683500001E-2</v>
      </c>
    </row>
    <row r="100" spans="2:6" ht="20.100000000000001" customHeight="1" x14ac:dyDescent="0.25">
      <c r="B100" s="60" t="s">
        <v>277</v>
      </c>
      <c r="C100" s="61" t="s">
        <v>517</v>
      </c>
      <c r="D100" s="96">
        <v>2.7951388899999999E-2</v>
      </c>
      <c r="E100" s="67">
        <v>2.7951388999999998E-3</v>
      </c>
      <c r="F100" s="76">
        <f>VOLUME[[#This Row],[Dólar Americano]]*5.0795</f>
        <v>1.419790804255E-2</v>
      </c>
    </row>
    <row r="101" spans="2:6" ht="20.100000000000001" customHeight="1" x14ac:dyDescent="0.25">
      <c r="B101" s="60" t="s">
        <v>277</v>
      </c>
      <c r="C101" s="61" t="s">
        <v>447</v>
      </c>
      <c r="D101" s="96">
        <v>2.7912808599999998E-2</v>
      </c>
      <c r="E101" s="67">
        <v>2.7912809E-3</v>
      </c>
      <c r="F101" s="76">
        <f>VOLUME[[#This Row],[Dólar Americano]]*5.0795</f>
        <v>1.4178311331550002E-2</v>
      </c>
    </row>
    <row r="102" spans="2:6" ht="20.100000000000001" customHeight="1" x14ac:dyDescent="0.25">
      <c r="B102" s="60" t="s">
        <v>277</v>
      </c>
      <c r="C102" s="61" t="s">
        <v>670</v>
      </c>
      <c r="D102" s="96">
        <v>2.4942129600000001E-2</v>
      </c>
      <c r="E102" s="67">
        <v>2.4942129999999999E-3</v>
      </c>
      <c r="F102" s="76">
        <f>VOLUME[[#This Row],[Dólar Americano]]*5.0795</f>
        <v>1.26693549335E-2</v>
      </c>
    </row>
    <row r="103" spans="2:6" ht="20.100000000000001" customHeight="1" x14ac:dyDescent="0.25">
      <c r="B103" s="60" t="s">
        <v>277</v>
      </c>
      <c r="C103" s="61" t="s">
        <v>471</v>
      </c>
      <c r="D103" s="96">
        <v>2.0216049400000002E-2</v>
      </c>
      <c r="E103" s="67">
        <v>2.0216049000000001E-3</v>
      </c>
      <c r="F103" s="76">
        <f>VOLUME[[#This Row],[Dólar Americano]]*5.0795</f>
        <v>1.026874208955E-2</v>
      </c>
    </row>
    <row r="104" spans="2:6" ht="20.100000000000001" customHeight="1" x14ac:dyDescent="0.25">
      <c r="B104" s="60" t="s">
        <v>277</v>
      </c>
      <c r="C104" s="61" t="s">
        <v>679</v>
      </c>
      <c r="D104" s="96">
        <v>1.9830246900000001E-2</v>
      </c>
      <c r="E104" s="67">
        <v>1.9830247000000001E-3</v>
      </c>
      <c r="F104" s="76">
        <f>VOLUME[[#This Row],[Dólar Americano]]*5.0795</f>
        <v>1.0072773963650002E-2</v>
      </c>
    </row>
    <row r="105" spans="2:6" ht="20.100000000000001" customHeight="1" x14ac:dyDescent="0.25">
      <c r="B105" s="60" t="s">
        <v>277</v>
      </c>
      <c r="C105" s="61" t="s">
        <v>424</v>
      </c>
      <c r="D105" s="96">
        <v>1.19097222E-2</v>
      </c>
      <c r="E105" s="67">
        <v>1.1909722000000001E-3</v>
      </c>
      <c r="F105" s="76">
        <f>VOLUME[[#This Row],[Dólar Americano]]*5.0795</f>
        <v>6.0495432899000008E-3</v>
      </c>
    </row>
    <row r="106" spans="2:6" ht="20.100000000000001" customHeight="1" x14ac:dyDescent="0.25">
      <c r="B106" s="60" t="s">
        <v>277</v>
      </c>
      <c r="C106" s="61" t="s">
        <v>501</v>
      </c>
      <c r="D106" s="96">
        <v>1.0937499999999999E-2</v>
      </c>
      <c r="E106" s="67">
        <v>1.0937500000000001E-3</v>
      </c>
      <c r="F106" s="76">
        <f>VOLUME[[#This Row],[Dólar Americano]]*5.0795</f>
        <v>5.5557031250000012E-3</v>
      </c>
    </row>
    <row r="107" spans="2:6" ht="20.100000000000001" customHeight="1" x14ac:dyDescent="0.25">
      <c r="B107" s="60" t="s">
        <v>277</v>
      </c>
      <c r="C107" s="61" t="s">
        <v>500</v>
      </c>
      <c r="D107" s="96">
        <v>1.0135802500000001E-2</v>
      </c>
      <c r="E107" s="67">
        <v>1.0135802999999999E-3</v>
      </c>
      <c r="F107" s="76">
        <f>VOLUME[[#This Row],[Dólar Americano]]*5.0795</f>
        <v>5.1484811338499996E-3</v>
      </c>
    </row>
    <row r="108" spans="2:6" ht="20.100000000000001" customHeight="1" x14ac:dyDescent="0.25">
      <c r="B108" s="60" t="s">
        <v>277</v>
      </c>
      <c r="C108" s="61" t="s">
        <v>588</v>
      </c>
      <c r="D108" s="96">
        <v>1.00493827E-2</v>
      </c>
      <c r="E108" s="67">
        <v>1.0049383E-3</v>
      </c>
      <c r="F108" s="76">
        <f>VOLUME[[#This Row],[Dólar Americano]]*5.0795</f>
        <v>5.1045840948500008E-3</v>
      </c>
    </row>
    <row r="109" spans="2:6" ht="20.100000000000001" customHeight="1" x14ac:dyDescent="0.25">
      <c r="B109" s="60" t="s">
        <v>277</v>
      </c>
      <c r="C109" s="61" t="s">
        <v>632</v>
      </c>
      <c r="D109" s="96">
        <v>1.00123457E-2</v>
      </c>
      <c r="E109" s="67">
        <v>1.0012345999999999E-3</v>
      </c>
      <c r="F109" s="76">
        <f>VOLUME[[#This Row],[Dólar Americano]]*5.0795</f>
        <v>5.0857711506999996E-3</v>
      </c>
    </row>
    <row r="110" spans="2:6" ht="20.100000000000001" customHeight="1" x14ac:dyDescent="0.25">
      <c r="B110" s="60" t="s">
        <v>277</v>
      </c>
      <c r="C110" s="61" t="s">
        <v>367</v>
      </c>
      <c r="D110" s="96">
        <v>0.01</v>
      </c>
      <c r="E110" s="67">
        <v>1E-3</v>
      </c>
      <c r="F110" s="76">
        <f>VOLUME[[#This Row],[Dólar Americano]]*5.0795</f>
        <v>5.0795000000000007E-3</v>
      </c>
    </row>
    <row r="111" spans="2:6" ht="20.100000000000001" customHeight="1" x14ac:dyDescent="0.25">
      <c r="B111" s="60" t="s">
        <v>277</v>
      </c>
      <c r="C111" s="61" t="s">
        <v>397</v>
      </c>
      <c r="D111" s="96">
        <v>9.9382715999999996E-3</v>
      </c>
      <c r="E111" s="67">
        <v>9.9382719999999993E-4</v>
      </c>
      <c r="F111" s="76">
        <f>VOLUME[[#This Row],[Dólar Americano]]*5.0795</f>
        <v>5.0481452623999997E-3</v>
      </c>
    </row>
    <row r="112" spans="2:6" ht="20.100000000000001" customHeight="1" x14ac:dyDescent="0.25">
      <c r="B112" s="60" t="s">
        <v>277</v>
      </c>
      <c r="C112" s="61" t="s">
        <v>404</v>
      </c>
      <c r="D112" s="96">
        <v>9.9382715999999996E-3</v>
      </c>
      <c r="E112" s="67">
        <v>9.9382719999999993E-4</v>
      </c>
      <c r="F112" s="76">
        <f>VOLUME[[#This Row],[Dólar Americano]]*5.0795</f>
        <v>5.0481452623999997E-3</v>
      </c>
    </row>
    <row r="113" spans="2:6" ht="20.100000000000001" customHeight="1" x14ac:dyDescent="0.25">
      <c r="B113" s="60" t="s">
        <v>277</v>
      </c>
      <c r="C113" s="61" t="s">
        <v>451</v>
      </c>
      <c r="D113" s="96">
        <v>9.9382715999999996E-3</v>
      </c>
      <c r="E113" s="67">
        <v>9.9382719999999993E-4</v>
      </c>
      <c r="F113" s="76">
        <f>VOLUME[[#This Row],[Dólar Americano]]*5.0795</f>
        <v>5.0481452623999997E-3</v>
      </c>
    </row>
    <row r="114" spans="2:6" ht="20.100000000000001" customHeight="1" x14ac:dyDescent="0.25">
      <c r="B114" s="60" t="s">
        <v>277</v>
      </c>
      <c r="C114" s="61" t="s">
        <v>597</v>
      </c>
      <c r="D114" s="96">
        <v>9.9382715999999996E-3</v>
      </c>
      <c r="E114" s="67">
        <v>9.9382719999999993E-4</v>
      </c>
      <c r="F114" s="76">
        <f>VOLUME[[#This Row],[Dólar Americano]]*5.0795</f>
        <v>5.0481452623999997E-3</v>
      </c>
    </row>
    <row r="115" spans="2:6" ht="20.100000000000001" customHeight="1" x14ac:dyDescent="0.25">
      <c r="B115" s="60" t="s">
        <v>277</v>
      </c>
      <c r="C115" s="61" t="s">
        <v>525</v>
      </c>
      <c r="D115" s="96">
        <v>9.9259259000000002E-3</v>
      </c>
      <c r="E115" s="67">
        <v>9.9259260000000003E-4</v>
      </c>
      <c r="F115" s="76">
        <f>VOLUME[[#This Row],[Dólar Americano]]*5.0795</f>
        <v>5.0418741117000008E-3</v>
      </c>
    </row>
    <row r="116" spans="2:6" ht="20.100000000000001" customHeight="1" x14ac:dyDescent="0.25">
      <c r="B116" s="60" t="s">
        <v>277</v>
      </c>
      <c r="C116" s="61" t="s">
        <v>607</v>
      </c>
      <c r="D116" s="96">
        <v>9.9259259000000002E-3</v>
      </c>
      <c r="E116" s="67">
        <v>9.9259260000000003E-4</v>
      </c>
      <c r="F116" s="76">
        <f>VOLUME[[#This Row],[Dólar Americano]]*5.0795</f>
        <v>5.0418741117000008E-3</v>
      </c>
    </row>
    <row r="117" spans="2:6" ht="20.100000000000001" customHeight="1" x14ac:dyDescent="0.25">
      <c r="B117" s="60" t="s">
        <v>277</v>
      </c>
      <c r="C117" s="61" t="s">
        <v>519</v>
      </c>
      <c r="D117" s="96">
        <v>9.9135801999999992E-3</v>
      </c>
      <c r="E117" s="67">
        <v>9.9135799999999991E-4</v>
      </c>
      <c r="F117" s="76">
        <f>VOLUME[[#This Row],[Dólar Americano]]*5.0795</f>
        <v>5.0356029610000002E-3</v>
      </c>
    </row>
    <row r="118" spans="2:6" ht="20.100000000000001" customHeight="1" x14ac:dyDescent="0.25">
      <c r="B118" s="60" t="s">
        <v>277</v>
      </c>
      <c r="C118" s="61" t="s">
        <v>535</v>
      </c>
      <c r="D118" s="96">
        <v>9.9135801999999992E-3</v>
      </c>
      <c r="E118" s="67">
        <v>9.9135799999999991E-4</v>
      </c>
      <c r="F118" s="76">
        <f>VOLUME[[#This Row],[Dólar Americano]]*5.0795</f>
        <v>5.0356029610000002E-3</v>
      </c>
    </row>
    <row r="119" spans="2:6" ht="20.100000000000001" customHeight="1" x14ac:dyDescent="0.25">
      <c r="B119" s="60" t="s">
        <v>277</v>
      </c>
      <c r="C119" s="61" t="s">
        <v>587</v>
      </c>
      <c r="D119" s="96">
        <v>9.9135801999999992E-3</v>
      </c>
      <c r="E119" s="67">
        <v>9.9135799999999991E-4</v>
      </c>
      <c r="F119" s="76">
        <f>VOLUME[[#This Row],[Dólar Americano]]*5.0795</f>
        <v>5.0356029610000002E-3</v>
      </c>
    </row>
    <row r="120" spans="2:6" ht="20.100000000000001" customHeight="1" x14ac:dyDescent="0.25">
      <c r="B120" s="60" t="s">
        <v>277</v>
      </c>
      <c r="C120" s="61" t="s">
        <v>642</v>
      </c>
      <c r="D120" s="96">
        <v>9.9012345999999994E-3</v>
      </c>
      <c r="E120" s="67">
        <v>9.9012350000000004E-4</v>
      </c>
      <c r="F120" s="76">
        <f>VOLUME[[#This Row],[Dólar Americano]]*5.0795</f>
        <v>5.0293323182500002E-3</v>
      </c>
    </row>
    <row r="121" spans="2:6" ht="20.100000000000001" customHeight="1" x14ac:dyDescent="0.25">
      <c r="B121" s="60" t="s">
        <v>277</v>
      </c>
      <c r="C121" s="61" t="s">
        <v>433</v>
      </c>
      <c r="D121" s="96">
        <v>9.8765432000000007E-3</v>
      </c>
      <c r="E121" s="67">
        <v>9.8765430000000002E-4</v>
      </c>
      <c r="F121" s="76">
        <f>VOLUME[[#This Row],[Dólar Americano]]*5.0795</f>
        <v>5.0167900168500007E-3</v>
      </c>
    </row>
    <row r="122" spans="2:6" ht="20.100000000000001" customHeight="1" x14ac:dyDescent="0.25">
      <c r="B122" s="60" t="s">
        <v>277</v>
      </c>
      <c r="C122" s="61" t="s">
        <v>435</v>
      </c>
      <c r="D122" s="96">
        <v>9.8641974999999996E-3</v>
      </c>
      <c r="E122" s="67">
        <v>9.8641979999999994E-4</v>
      </c>
      <c r="F122" s="76">
        <f>VOLUME[[#This Row],[Dólar Americano]]*5.0795</f>
        <v>5.0105193740999998E-3</v>
      </c>
    </row>
    <row r="123" spans="2:6" ht="20.100000000000001" customHeight="1" x14ac:dyDescent="0.25">
      <c r="B123" s="60" t="s">
        <v>277</v>
      </c>
      <c r="C123" s="61" t="s">
        <v>369</v>
      </c>
      <c r="D123" s="96">
        <v>9.8518518999999999E-3</v>
      </c>
      <c r="E123" s="67">
        <v>9.8518520000000004E-4</v>
      </c>
      <c r="F123" s="76">
        <f>VOLUME[[#This Row],[Dólar Americano]]*5.0795</f>
        <v>5.0042482234000001E-3</v>
      </c>
    </row>
    <row r="124" spans="2:6" ht="20.100000000000001" customHeight="1" x14ac:dyDescent="0.25">
      <c r="B124" s="60" t="s">
        <v>277</v>
      </c>
      <c r="C124" s="61" t="s">
        <v>497</v>
      </c>
      <c r="D124" s="96">
        <v>9.8395062000000005E-3</v>
      </c>
      <c r="E124" s="67">
        <v>9.8395059999999992E-4</v>
      </c>
      <c r="F124" s="94">
        <f>VOLUME[[#This Row],[Dólar Americano]]*5.0795</f>
        <v>4.9979770727000003E-3</v>
      </c>
    </row>
    <row r="125" spans="2:6" ht="20.100000000000001" customHeight="1" x14ac:dyDescent="0.25">
      <c r="B125" s="60" t="s">
        <v>277</v>
      </c>
      <c r="C125" s="61" t="s">
        <v>673</v>
      </c>
      <c r="D125" s="96">
        <v>9.8395062000000005E-3</v>
      </c>
      <c r="E125" s="67">
        <v>9.8395059999999992E-4</v>
      </c>
      <c r="F125" s="94">
        <f>VOLUME[[#This Row],[Dólar Americano]]*5.0795</f>
        <v>4.9979770727000003E-3</v>
      </c>
    </row>
    <row r="126" spans="2:6" ht="20.100000000000001" customHeight="1" x14ac:dyDescent="0.25">
      <c r="B126" s="60" t="s">
        <v>277</v>
      </c>
      <c r="C126" s="61" t="s">
        <v>543</v>
      </c>
      <c r="D126" s="96">
        <v>9.8148148000000001E-3</v>
      </c>
      <c r="E126" s="67">
        <v>9.8148149999999993E-4</v>
      </c>
      <c r="F126" s="94">
        <f>VOLUME[[#This Row],[Dólar Americano]]*5.0795</f>
        <v>4.9854352792499997E-3</v>
      </c>
    </row>
    <row r="127" spans="2:6" ht="20.100000000000001" customHeight="1" x14ac:dyDescent="0.25">
      <c r="B127" s="60" t="s">
        <v>277</v>
      </c>
      <c r="C127" s="61" t="s">
        <v>559</v>
      </c>
      <c r="D127" s="96">
        <v>9.8148148000000001E-3</v>
      </c>
      <c r="E127" s="67">
        <v>9.8148149999999993E-4</v>
      </c>
      <c r="F127" s="94">
        <f>VOLUME[[#This Row],[Dólar Americano]]*5.0795</f>
        <v>4.9854352792499997E-3</v>
      </c>
    </row>
    <row r="128" spans="2:6" ht="20.100000000000001" customHeight="1" x14ac:dyDescent="0.25">
      <c r="B128" s="60" t="s">
        <v>277</v>
      </c>
      <c r="C128" s="61" t="s">
        <v>641</v>
      </c>
      <c r="D128" s="96">
        <v>9.8148148000000001E-3</v>
      </c>
      <c r="E128" s="67">
        <v>9.8148149999999993E-4</v>
      </c>
      <c r="F128" s="94">
        <f>VOLUME[[#This Row],[Dólar Americano]]*5.0795</f>
        <v>4.9854352792499997E-3</v>
      </c>
    </row>
    <row r="129" spans="2:6" ht="20.100000000000001" customHeight="1" x14ac:dyDescent="0.25">
      <c r="B129" s="60" t="s">
        <v>277</v>
      </c>
      <c r="C129" s="61" t="s">
        <v>516</v>
      </c>
      <c r="D129" s="96">
        <v>9.8024691000000008E-3</v>
      </c>
      <c r="E129" s="67">
        <v>9.8024690000000003E-4</v>
      </c>
      <c r="F129" s="94">
        <f>VOLUME[[#This Row],[Dólar Americano]]*5.0795</f>
        <v>4.9791641285500008E-3</v>
      </c>
    </row>
    <row r="130" spans="2:6" ht="20.100000000000001" customHeight="1" x14ac:dyDescent="0.25">
      <c r="B130" s="60" t="s">
        <v>277</v>
      </c>
      <c r="C130" s="61" t="s">
        <v>669</v>
      </c>
      <c r="D130" s="96">
        <v>9.8024691000000008E-3</v>
      </c>
      <c r="E130" s="67">
        <v>9.8024690000000003E-4</v>
      </c>
      <c r="F130" s="94">
        <f>VOLUME[[#This Row],[Dólar Americano]]*5.0795</f>
        <v>4.9791641285500008E-3</v>
      </c>
    </row>
    <row r="131" spans="2:6" ht="20.100000000000001" customHeight="1" x14ac:dyDescent="0.25">
      <c r="B131" s="60" t="s">
        <v>277</v>
      </c>
      <c r="C131" s="61" t="s">
        <v>455</v>
      </c>
      <c r="D131" s="96">
        <v>9.7654321000000006E-3</v>
      </c>
      <c r="E131" s="67">
        <v>9.7654320000000003E-4</v>
      </c>
      <c r="F131" s="94">
        <f>VOLUME[[#This Row],[Dólar Americano]]*5.0795</f>
        <v>4.9603511844000005E-3</v>
      </c>
    </row>
    <row r="132" spans="2:6" ht="20.100000000000001" customHeight="1" x14ac:dyDescent="0.25">
      <c r="B132" s="60" t="s">
        <v>277</v>
      </c>
      <c r="C132" s="61" t="s">
        <v>515</v>
      </c>
      <c r="D132" s="96">
        <v>9.7654321000000006E-3</v>
      </c>
      <c r="E132" s="67">
        <v>9.7654320000000003E-4</v>
      </c>
      <c r="F132" s="94">
        <f>VOLUME[[#This Row],[Dólar Americano]]*5.0795</f>
        <v>4.9603511844000005E-3</v>
      </c>
    </row>
    <row r="133" spans="2:6" ht="20.100000000000001" customHeight="1" x14ac:dyDescent="0.25">
      <c r="B133" s="60" t="s">
        <v>277</v>
      </c>
      <c r="C133" s="61" t="s">
        <v>469</v>
      </c>
      <c r="D133" s="96">
        <v>9.7530863999999995E-3</v>
      </c>
      <c r="E133" s="67">
        <v>9.7530860000000002E-4</v>
      </c>
      <c r="F133" s="94">
        <f>VOLUME[[#This Row],[Dólar Americano]]*5.0795</f>
        <v>4.9540800337000007E-3</v>
      </c>
    </row>
    <row r="134" spans="2:6" ht="20.100000000000001" customHeight="1" x14ac:dyDescent="0.25">
      <c r="B134" s="60" t="s">
        <v>277</v>
      </c>
      <c r="C134" s="61" t="s">
        <v>493</v>
      </c>
      <c r="D134" s="96">
        <v>9.7530863999999995E-3</v>
      </c>
      <c r="E134" s="67">
        <v>9.7530860000000002E-4</v>
      </c>
      <c r="F134" s="94">
        <f>VOLUME[[#This Row],[Dólar Americano]]*5.0795</f>
        <v>4.9540800337000007E-3</v>
      </c>
    </row>
    <row r="135" spans="2:6" ht="20.100000000000001" customHeight="1" x14ac:dyDescent="0.25">
      <c r="B135" s="60" t="s">
        <v>277</v>
      </c>
      <c r="C135" s="61" t="s">
        <v>566</v>
      </c>
      <c r="D135" s="96">
        <v>9.7530863999999995E-3</v>
      </c>
      <c r="E135" s="67">
        <v>9.7530860000000002E-4</v>
      </c>
      <c r="F135" s="94">
        <f>VOLUME[[#This Row],[Dólar Americano]]*5.0795</f>
        <v>4.9540800337000007E-3</v>
      </c>
    </row>
    <row r="136" spans="2:6" ht="20.100000000000001" customHeight="1" x14ac:dyDescent="0.25">
      <c r="B136" s="60" t="s">
        <v>277</v>
      </c>
      <c r="C136" s="61" t="s">
        <v>540</v>
      </c>
      <c r="D136" s="96">
        <v>9.7283951000000004E-3</v>
      </c>
      <c r="E136" s="67">
        <v>9.7283950000000004E-4</v>
      </c>
      <c r="F136" s="94">
        <f>VOLUME[[#This Row],[Dólar Americano]]*5.0795</f>
        <v>4.9415382402500001E-3</v>
      </c>
    </row>
    <row r="137" spans="2:6" ht="20.100000000000001" customHeight="1" x14ac:dyDescent="0.25">
      <c r="B137" s="60" t="s">
        <v>277</v>
      </c>
      <c r="C137" s="61" t="s">
        <v>620</v>
      </c>
      <c r="D137" s="96">
        <v>9.7160493999999993E-3</v>
      </c>
      <c r="E137" s="67">
        <v>9.7160490000000003E-4</v>
      </c>
      <c r="F137" s="94">
        <f>VOLUME[[#This Row],[Dólar Americano]]*5.0795</f>
        <v>4.9352670895500004E-3</v>
      </c>
    </row>
    <row r="138" spans="2:6" ht="20.100000000000001" customHeight="1" x14ac:dyDescent="0.25">
      <c r="B138" s="60" t="s">
        <v>277</v>
      </c>
      <c r="C138" s="61" t="s">
        <v>584</v>
      </c>
      <c r="D138" s="96">
        <v>9.7037037E-3</v>
      </c>
      <c r="E138" s="67">
        <v>9.7037040000000005E-4</v>
      </c>
      <c r="F138" s="94">
        <f>VOLUME[[#This Row],[Dólar Americano]]*5.0795</f>
        <v>4.9289964468000004E-3</v>
      </c>
    </row>
    <row r="139" spans="2:6" ht="20.100000000000001" customHeight="1" x14ac:dyDescent="0.25">
      <c r="B139" s="60" t="s">
        <v>277</v>
      </c>
      <c r="C139" s="61" t="s">
        <v>373</v>
      </c>
      <c r="D139" s="96">
        <v>9.6913580000000006E-3</v>
      </c>
      <c r="E139" s="67">
        <v>9.6913580000000004E-4</v>
      </c>
      <c r="F139" s="94">
        <f>VOLUME[[#This Row],[Dólar Americano]]*5.0795</f>
        <v>4.9227252961000006E-3</v>
      </c>
    </row>
    <row r="140" spans="2:6" ht="20.100000000000001" customHeight="1" x14ac:dyDescent="0.25">
      <c r="B140" s="60" t="s">
        <v>277</v>
      </c>
      <c r="C140" s="61" t="s">
        <v>571</v>
      </c>
      <c r="D140" s="96">
        <v>9.6913580000000006E-3</v>
      </c>
      <c r="E140" s="67">
        <v>9.6913580000000004E-4</v>
      </c>
      <c r="F140" s="94">
        <f>VOLUME[[#This Row],[Dólar Americano]]*5.0795</f>
        <v>4.9227252961000006E-3</v>
      </c>
    </row>
    <row r="141" spans="2:6" ht="20.100000000000001" customHeight="1" x14ac:dyDescent="0.25">
      <c r="B141" s="60" t="s">
        <v>277</v>
      </c>
      <c r="C141" s="61" t="s">
        <v>400</v>
      </c>
      <c r="D141" s="96">
        <v>9.6790122999999995E-3</v>
      </c>
      <c r="E141" s="67">
        <v>9.6790120000000003E-4</v>
      </c>
      <c r="F141" s="94">
        <f>VOLUME[[#This Row],[Dólar Americano]]*5.0795</f>
        <v>4.9164541454000009E-3</v>
      </c>
    </row>
    <row r="142" spans="2:6" ht="20.100000000000001" customHeight="1" x14ac:dyDescent="0.25">
      <c r="B142" s="60" t="s">
        <v>277</v>
      </c>
      <c r="C142" s="61" t="s">
        <v>401</v>
      </c>
      <c r="D142" s="96">
        <v>9.6790122999999995E-3</v>
      </c>
      <c r="E142" s="67">
        <v>9.6790120000000003E-4</v>
      </c>
      <c r="F142" s="94">
        <f>VOLUME[[#This Row],[Dólar Americano]]*5.0795</f>
        <v>4.9164541454000009E-3</v>
      </c>
    </row>
    <row r="143" spans="2:6" ht="20.100000000000001" customHeight="1" x14ac:dyDescent="0.25">
      <c r="B143" s="60" t="s">
        <v>277</v>
      </c>
      <c r="C143" s="61" t="s">
        <v>502</v>
      </c>
      <c r="D143" s="96">
        <v>9.6790122999999995E-3</v>
      </c>
      <c r="E143" s="67">
        <v>9.6790120000000003E-4</v>
      </c>
      <c r="F143" s="94">
        <f>VOLUME[[#This Row],[Dólar Americano]]*5.0795</f>
        <v>4.9164541454000009E-3</v>
      </c>
    </row>
    <row r="144" spans="2:6" ht="20.100000000000001" customHeight="1" x14ac:dyDescent="0.25">
      <c r="B144" s="60" t="s">
        <v>277</v>
      </c>
      <c r="C144" s="61" t="s">
        <v>544</v>
      </c>
      <c r="D144" s="96">
        <v>9.6790122999999995E-3</v>
      </c>
      <c r="E144" s="67">
        <v>9.6790120000000003E-4</v>
      </c>
      <c r="F144" s="94">
        <f>VOLUME[[#This Row],[Dólar Americano]]*5.0795</f>
        <v>4.9164541454000009E-3</v>
      </c>
    </row>
    <row r="145" spans="2:6" ht="20.100000000000001" customHeight="1" x14ac:dyDescent="0.25">
      <c r="B145" s="60" t="s">
        <v>277</v>
      </c>
      <c r="C145" s="61" t="s">
        <v>640</v>
      </c>
      <c r="D145" s="96">
        <v>9.6790122999999995E-3</v>
      </c>
      <c r="E145" s="67">
        <v>9.6790120000000003E-4</v>
      </c>
      <c r="F145" s="94">
        <f>VOLUME[[#This Row],[Dólar Americano]]*5.0795</f>
        <v>4.9164541454000009E-3</v>
      </c>
    </row>
    <row r="146" spans="2:6" ht="20.100000000000001" customHeight="1" x14ac:dyDescent="0.25">
      <c r="B146" s="60" t="s">
        <v>277</v>
      </c>
      <c r="C146" s="61" t="s">
        <v>677</v>
      </c>
      <c r="D146" s="96">
        <v>9.6666666999999998E-3</v>
      </c>
      <c r="E146" s="67">
        <v>9.6666670000000005E-4</v>
      </c>
      <c r="F146" s="94">
        <f>VOLUME[[#This Row],[Dólar Americano]]*5.0795</f>
        <v>4.9101835026500009E-3</v>
      </c>
    </row>
    <row r="147" spans="2:6" ht="20.100000000000001" customHeight="1" x14ac:dyDescent="0.25">
      <c r="B147" s="60" t="s">
        <v>277</v>
      </c>
      <c r="C147" s="61" t="s">
        <v>546</v>
      </c>
      <c r="D147" s="96">
        <v>9.6543210000000004E-3</v>
      </c>
      <c r="E147" s="67">
        <v>9.6543210000000004E-4</v>
      </c>
      <c r="F147" s="94">
        <f>VOLUME[[#This Row],[Dólar Americano]]*5.0795</f>
        <v>4.9039123519500002E-3</v>
      </c>
    </row>
    <row r="148" spans="2:6" ht="20.100000000000001" customHeight="1" x14ac:dyDescent="0.25">
      <c r="B148" s="60" t="s">
        <v>277</v>
      </c>
      <c r="C148" s="61" t="s">
        <v>652</v>
      </c>
      <c r="D148" s="96">
        <v>9.6543210000000004E-3</v>
      </c>
      <c r="E148" s="67">
        <v>9.6543210000000004E-4</v>
      </c>
      <c r="F148" s="94">
        <f>VOLUME[[#This Row],[Dólar Americano]]*5.0795</f>
        <v>4.9039123519500002E-3</v>
      </c>
    </row>
    <row r="149" spans="2:6" ht="20.100000000000001" customHeight="1" x14ac:dyDescent="0.25">
      <c r="B149" s="60" t="s">
        <v>277</v>
      </c>
      <c r="C149" s="61" t="s">
        <v>422</v>
      </c>
      <c r="D149" s="96">
        <v>9.6419752999999993E-3</v>
      </c>
      <c r="E149" s="67">
        <v>9.6419750000000003E-4</v>
      </c>
      <c r="F149" s="94">
        <f>VOLUME[[#This Row],[Dólar Americano]]*5.0795</f>
        <v>4.8976412012500005E-3</v>
      </c>
    </row>
    <row r="150" spans="2:6" ht="20.100000000000001" customHeight="1" x14ac:dyDescent="0.25">
      <c r="B150" s="60" t="s">
        <v>277</v>
      </c>
      <c r="C150" s="61" t="s">
        <v>524</v>
      </c>
      <c r="D150" s="96">
        <v>9.6296296E-3</v>
      </c>
      <c r="E150" s="67">
        <v>9.6296299999999995E-4</v>
      </c>
      <c r="F150" s="94">
        <f>VOLUME[[#This Row],[Dólar Americano]]*5.0795</f>
        <v>4.8913705585000005E-3</v>
      </c>
    </row>
    <row r="151" spans="2:6" ht="20.100000000000001" customHeight="1" x14ac:dyDescent="0.25">
      <c r="B151" s="60" t="s">
        <v>277</v>
      </c>
      <c r="C151" s="61" t="s">
        <v>636</v>
      </c>
      <c r="D151" s="96">
        <v>9.6296296E-3</v>
      </c>
      <c r="E151" s="67">
        <v>9.6296299999999995E-4</v>
      </c>
      <c r="F151" s="94">
        <f>VOLUME[[#This Row],[Dólar Americano]]*5.0795</f>
        <v>4.8913705585000005E-3</v>
      </c>
    </row>
    <row r="152" spans="2:6" ht="20.100000000000001" customHeight="1" x14ac:dyDescent="0.25">
      <c r="B152" s="60" t="s">
        <v>277</v>
      </c>
      <c r="C152" s="61" t="s">
        <v>458</v>
      </c>
      <c r="D152" s="96">
        <v>9.6172840000000002E-3</v>
      </c>
      <c r="E152" s="67">
        <v>9.6172840000000005E-4</v>
      </c>
      <c r="F152" s="94">
        <f>VOLUME[[#This Row],[Dólar Americano]]*5.0795</f>
        <v>4.8850994078000008E-3</v>
      </c>
    </row>
    <row r="153" spans="2:6" ht="20.100000000000001" customHeight="1" x14ac:dyDescent="0.25">
      <c r="B153" s="60" t="s">
        <v>277</v>
      </c>
      <c r="C153" s="61" t="s">
        <v>600</v>
      </c>
      <c r="D153" s="96">
        <v>9.5925925999999998E-3</v>
      </c>
      <c r="E153" s="67">
        <v>9.5925929999999995E-4</v>
      </c>
      <c r="F153" s="94">
        <f>VOLUME[[#This Row],[Dólar Americano]]*5.0795</f>
        <v>4.8725576143500001E-3</v>
      </c>
    </row>
    <row r="154" spans="2:6" ht="20.100000000000001" customHeight="1" x14ac:dyDescent="0.25">
      <c r="B154" s="60" t="s">
        <v>277</v>
      </c>
      <c r="C154" s="61" t="s">
        <v>626</v>
      </c>
      <c r="D154" s="96">
        <v>9.5802469000000005E-3</v>
      </c>
      <c r="E154" s="67">
        <v>9.5802470000000005E-4</v>
      </c>
      <c r="F154" s="94">
        <f>VOLUME[[#This Row],[Dólar Americano]]*5.0795</f>
        <v>4.8662864636500004E-3</v>
      </c>
    </row>
    <row r="155" spans="2:6" ht="20.100000000000001" customHeight="1" x14ac:dyDescent="0.25">
      <c r="B155" s="60" t="s">
        <v>277</v>
      </c>
      <c r="C155" s="61" t="s">
        <v>342</v>
      </c>
      <c r="D155" s="96">
        <v>9.5555555999999996E-3</v>
      </c>
      <c r="E155" s="67">
        <v>9.5555559999999996E-4</v>
      </c>
      <c r="F155" s="94">
        <f>VOLUME[[#This Row],[Dólar Americano]]*5.0795</f>
        <v>4.8537446701999998E-3</v>
      </c>
    </row>
    <row r="156" spans="2:6" ht="20.100000000000001" customHeight="1" x14ac:dyDescent="0.25">
      <c r="B156" s="60" t="s">
        <v>277</v>
      </c>
      <c r="C156" s="61" t="s">
        <v>413</v>
      </c>
      <c r="D156" s="96">
        <v>9.5555555999999996E-3</v>
      </c>
      <c r="E156" s="67">
        <v>9.5555559999999996E-4</v>
      </c>
      <c r="F156" s="94">
        <f>VOLUME[[#This Row],[Dólar Americano]]*5.0795</f>
        <v>4.8537446701999998E-3</v>
      </c>
    </row>
    <row r="157" spans="2:6" ht="20.100000000000001" customHeight="1" x14ac:dyDescent="0.25">
      <c r="B157" s="60" t="s">
        <v>277</v>
      </c>
      <c r="C157" s="61" t="s">
        <v>460</v>
      </c>
      <c r="D157" s="96">
        <v>9.5308641999999992E-3</v>
      </c>
      <c r="E157" s="67">
        <v>9.5308640000000004E-4</v>
      </c>
      <c r="F157" s="94">
        <f>VOLUME[[#This Row],[Dólar Americano]]*5.0795</f>
        <v>4.8412023688000003E-3</v>
      </c>
    </row>
    <row r="158" spans="2:6" ht="20.100000000000001" customHeight="1" x14ac:dyDescent="0.25">
      <c r="B158" s="60" t="s">
        <v>277</v>
      </c>
      <c r="C158" s="61" t="s">
        <v>593</v>
      </c>
      <c r="D158" s="96">
        <v>9.5308641999999992E-3</v>
      </c>
      <c r="E158" s="67">
        <v>9.5308640000000004E-4</v>
      </c>
      <c r="F158" s="94">
        <f>VOLUME[[#This Row],[Dólar Americano]]*5.0795</f>
        <v>4.8412023688000003E-3</v>
      </c>
    </row>
    <row r="159" spans="2:6" ht="20.100000000000001" customHeight="1" x14ac:dyDescent="0.25">
      <c r="B159" s="60" t="s">
        <v>277</v>
      </c>
      <c r="C159" s="61" t="s">
        <v>672</v>
      </c>
      <c r="D159" s="96">
        <v>9.5308641999999992E-3</v>
      </c>
      <c r="E159" s="67">
        <v>9.5308640000000004E-4</v>
      </c>
      <c r="F159" s="94">
        <f>VOLUME[[#This Row],[Dólar Americano]]*5.0795</f>
        <v>4.8412023688000003E-3</v>
      </c>
    </row>
    <row r="160" spans="2:6" ht="20.100000000000001" customHeight="1" x14ac:dyDescent="0.25">
      <c r="B160" s="60" t="s">
        <v>277</v>
      </c>
      <c r="C160" s="61" t="s">
        <v>482</v>
      </c>
      <c r="D160" s="96">
        <v>9.5185184999999999E-3</v>
      </c>
      <c r="E160" s="67">
        <v>9.5185189999999996E-4</v>
      </c>
      <c r="F160" s="94">
        <f>VOLUME[[#This Row],[Dólar Americano]]*5.0795</f>
        <v>4.8349317260500003E-3</v>
      </c>
    </row>
    <row r="161" spans="2:6" ht="20.100000000000001" customHeight="1" x14ac:dyDescent="0.25">
      <c r="B161" s="60" t="s">
        <v>277</v>
      </c>
      <c r="C161" s="61" t="s">
        <v>532</v>
      </c>
      <c r="D161" s="96">
        <v>9.5185184999999999E-3</v>
      </c>
      <c r="E161" s="67">
        <v>9.5185189999999996E-4</v>
      </c>
      <c r="F161" s="94">
        <f>VOLUME[[#This Row],[Dólar Americano]]*5.0795</f>
        <v>4.8349317260500003E-3</v>
      </c>
    </row>
    <row r="162" spans="2:6" ht="20.100000000000001" customHeight="1" x14ac:dyDescent="0.25">
      <c r="B162" s="60" t="s">
        <v>277</v>
      </c>
      <c r="C162" s="61" t="s">
        <v>378</v>
      </c>
      <c r="D162" s="96">
        <v>9.4938272000000008E-3</v>
      </c>
      <c r="E162" s="67">
        <v>9.4938270000000005E-4</v>
      </c>
      <c r="F162" s="94">
        <f>VOLUME[[#This Row],[Dólar Americano]]*5.0795</f>
        <v>4.8223894246500008E-3</v>
      </c>
    </row>
    <row r="163" spans="2:6" ht="20.100000000000001" customHeight="1" x14ac:dyDescent="0.25">
      <c r="B163" s="60" t="s">
        <v>277</v>
      </c>
      <c r="C163" s="61" t="s">
        <v>396</v>
      </c>
      <c r="D163" s="96">
        <v>9.4938272000000008E-3</v>
      </c>
      <c r="E163" s="67">
        <v>9.4938270000000005E-4</v>
      </c>
      <c r="F163" s="94">
        <f>VOLUME[[#This Row],[Dólar Americano]]*5.0795</f>
        <v>4.8223894246500008E-3</v>
      </c>
    </row>
    <row r="164" spans="2:6" ht="20.100000000000001" customHeight="1" x14ac:dyDescent="0.25">
      <c r="B164" s="60" t="s">
        <v>277</v>
      </c>
      <c r="C164" s="61" t="s">
        <v>430</v>
      </c>
      <c r="D164" s="96">
        <v>9.4938272000000008E-3</v>
      </c>
      <c r="E164" s="67">
        <v>9.4938270000000005E-4</v>
      </c>
      <c r="F164" s="94">
        <f>VOLUME[[#This Row],[Dólar Americano]]*5.0795</f>
        <v>4.8223894246500008E-3</v>
      </c>
    </row>
    <row r="165" spans="2:6" ht="20.100000000000001" customHeight="1" x14ac:dyDescent="0.25">
      <c r="B165" s="60" t="s">
        <v>277</v>
      </c>
      <c r="C165" s="61" t="s">
        <v>592</v>
      </c>
      <c r="D165" s="96">
        <v>9.4938272000000008E-3</v>
      </c>
      <c r="E165" s="67">
        <v>9.4938270000000005E-4</v>
      </c>
      <c r="F165" s="94">
        <f>VOLUME[[#This Row],[Dólar Americano]]*5.0795</f>
        <v>4.8223894246500008E-3</v>
      </c>
    </row>
    <row r="166" spans="2:6" ht="20.100000000000001" customHeight="1" x14ac:dyDescent="0.25">
      <c r="B166" s="60" t="s">
        <v>277</v>
      </c>
      <c r="C166" s="61" t="s">
        <v>444</v>
      </c>
      <c r="D166" s="96">
        <v>9.4814814999999997E-3</v>
      </c>
      <c r="E166" s="67">
        <v>9.4814819999999996E-4</v>
      </c>
      <c r="F166" s="94">
        <f>VOLUME[[#This Row],[Dólar Americano]]*5.0795</f>
        <v>4.8161187818999999E-3</v>
      </c>
    </row>
    <row r="167" spans="2:6" ht="20.100000000000001" customHeight="1" x14ac:dyDescent="0.25">
      <c r="B167" s="60" t="s">
        <v>277</v>
      </c>
      <c r="C167" s="61" t="s">
        <v>498</v>
      </c>
      <c r="D167" s="96">
        <v>9.4567900999999992E-3</v>
      </c>
      <c r="E167" s="67">
        <v>9.4567900000000005E-4</v>
      </c>
      <c r="F167" s="94">
        <f>VOLUME[[#This Row],[Dólar Americano]]*5.0795</f>
        <v>4.8035764805000004E-3</v>
      </c>
    </row>
    <row r="168" spans="2:6" ht="20.100000000000001" customHeight="1" x14ac:dyDescent="0.25">
      <c r="B168" s="60" t="s">
        <v>277</v>
      </c>
      <c r="C168" s="61" t="s">
        <v>504</v>
      </c>
      <c r="D168" s="96">
        <v>9.4567900999999992E-3</v>
      </c>
      <c r="E168" s="67">
        <v>9.4567900000000005E-4</v>
      </c>
      <c r="F168" s="94">
        <f>VOLUME[[#This Row],[Dólar Americano]]*5.0795</f>
        <v>4.8035764805000004E-3</v>
      </c>
    </row>
    <row r="169" spans="2:6" ht="20.100000000000001" customHeight="1" x14ac:dyDescent="0.25">
      <c r="B169" s="60" t="s">
        <v>277</v>
      </c>
      <c r="C169" s="61" t="s">
        <v>531</v>
      </c>
      <c r="D169" s="96">
        <v>9.4444443999999999E-3</v>
      </c>
      <c r="E169" s="67">
        <v>9.4444440000000004E-4</v>
      </c>
      <c r="F169" s="94">
        <f>VOLUME[[#This Row],[Dólar Americano]]*5.0795</f>
        <v>4.7973053298000006E-3</v>
      </c>
    </row>
    <row r="170" spans="2:6" ht="20.100000000000001" customHeight="1" x14ac:dyDescent="0.25">
      <c r="B170" s="60" t="s">
        <v>277</v>
      </c>
      <c r="C170" s="61" t="s">
        <v>612</v>
      </c>
      <c r="D170" s="96">
        <v>9.3827159999999993E-3</v>
      </c>
      <c r="E170" s="67">
        <v>9.3827159999999995E-4</v>
      </c>
      <c r="F170" s="94">
        <f>VOLUME[[#This Row],[Dólar Americano]]*5.0795</f>
        <v>4.7659505921999997E-3</v>
      </c>
    </row>
    <row r="171" spans="2:6" ht="20.100000000000001" customHeight="1" x14ac:dyDescent="0.25">
      <c r="B171" s="60" t="s">
        <v>277</v>
      </c>
      <c r="C171" s="61" t="s">
        <v>484</v>
      </c>
      <c r="D171" s="96">
        <v>9.3209877E-3</v>
      </c>
      <c r="E171" s="67">
        <v>9.3209879999999997E-4</v>
      </c>
      <c r="F171" s="94">
        <f>VOLUME[[#This Row],[Dólar Americano]]*5.0795</f>
        <v>4.7345958546000004E-3</v>
      </c>
    </row>
    <row r="172" spans="2:6" ht="20.100000000000001" customHeight="1" x14ac:dyDescent="0.25">
      <c r="B172" s="60" t="s">
        <v>277</v>
      </c>
      <c r="C172" s="61" t="s">
        <v>589</v>
      </c>
      <c r="D172" s="96">
        <v>9.3086420000000007E-3</v>
      </c>
      <c r="E172" s="67">
        <v>9.3086419999999996E-4</v>
      </c>
      <c r="F172" s="94">
        <f>VOLUME[[#This Row],[Dólar Americano]]*5.0795</f>
        <v>4.7283247038999998E-3</v>
      </c>
    </row>
    <row r="173" spans="2:6" ht="20.100000000000001" customHeight="1" x14ac:dyDescent="0.25">
      <c r="B173" s="60" t="s">
        <v>277</v>
      </c>
      <c r="C173" s="61" t="s">
        <v>568</v>
      </c>
      <c r="D173" s="96">
        <v>9.2962962999999996E-3</v>
      </c>
      <c r="E173" s="67">
        <v>9.2962959999999995E-4</v>
      </c>
      <c r="F173" s="94">
        <f>VOLUME[[#This Row],[Dólar Americano]]*5.0795</f>
        <v>4.7220535532000001E-3</v>
      </c>
    </row>
    <row r="174" spans="2:6" ht="20.100000000000001" customHeight="1" x14ac:dyDescent="0.25">
      <c r="B174" s="60" t="s">
        <v>277</v>
      </c>
      <c r="C174" s="61" t="s">
        <v>618</v>
      </c>
      <c r="D174" s="96">
        <v>9.2962962999999996E-3</v>
      </c>
      <c r="E174" s="67">
        <v>9.2962959999999995E-4</v>
      </c>
      <c r="F174" s="94">
        <f>VOLUME[[#This Row],[Dólar Americano]]*5.0795</f>
        <v>4.7220535532000001E-3</v>
      </c>
    </row>
    <row r="175" spans="2:6" ht="20.100000000000001" customHeight="1" x14ac:dyDescent="0.25">
      <c r="B175" s="60" t="s">
        <v>277</v>
      </c>
      <c r="C175" s="61" t="s">
        <v>562</v>
      </c>
      <c r="D175" s="96">
        <v>9.1851851999999994E-3</v>
      </c>
      <c r="E175" s="67">
        <v>9.1851849999999996E-4</v>
      </c>
      <c r="F175" s="94">
        <f>VOLUME[[#This Row],[Dólar Americano]]*5.0795</f>
        <v>4.6656147207499998E-3</v>
      </c>
    </row>
    <row r="176" spans="2:6" ht="20.100000000000001" customHeight="1" x14ac:dyDescent="0.25">
      <c r="B176" s="60" t="s">
        <v>277</v>
      </c>
      <c r="C176" s="61" t="s">
        <v>508</v>
      </c>
      <c r="D176" s="96">
        <v>8.7901235000000001E-3</v>
      </c>
      <c r="E176" s="67">
        <v>8.7901240000000001E-4</v>
      </c>
      <c r="F176" s="94">
        <f>VOLUME[[#This Row],[Dólar Americano]]*5.0795</f>
        <v>4.4649434857999999E-3</v>
      </c>
    </row>
    <row r="177" spans="2:6" ht="20.100000000000001" customHeight="1" x14ac:dyDescent="0.25">
      <c r="B177" s="60" t="s">
        <v>277</v>
      </c>
      <c r="C177" s="61" t="s">
        <v>614</v>
      </c>
      <c r="D177" s="96">
        <v>8.7160494000000002E-3</v>
      </c>
      <c r="E177" s="67">
        <v>8.7160489999999998E-4</v>
      </c>
      <c r="F177" s="94">
        <f>VOLUME[[#This Row],[Dólar Americano]]*5.0795</f>
        <v>4.4273170895500003E-3</v>
      </c>
    </row>
    <row r="178" spans="2:6" ht="20.100000000000001" customHeight="1" x14ac:dyDescent="0.25">
      <c r="B178" s="60" t="s">
        <v>277</v>
      </c>
      <c r="C178" s="61" t="s">
        <v>647</v>
      </c>
      <c r="D178" s="96">
        <v>8.6296296000000008E-3</v>
      </c>
      <c r="E178" s="67">
        <v>8.6296300000000001E-4</v>
      </c>
      <c r="F178" s="94">
        <f>VOLUME[[#This Row],[Dólar Americano]]*5.0795</f>
        <v>4.3834205585000004E-3</v>
      </c>
    </row>
    <row r="179" spans="2:6" ht="20.100000000000001" customHeight="1" x14ac:dyDescent="0.25">
      <c r="B179" s="60" t="s">
        <v>277</v>
      </c>
      <c r="C179" s="61" t="s">
        <v>541</v>
      </c>
      <c r="D179" s="96">
        <v>8.5679012000000002E-3</v>
      </c>
      <c r="E179" s="67">
        <v>8.5679009999999999E-4</v>
      </c>
      <c r="F179" s="94">
        <f>VOLUME[[#This Row],[Dólar Americano]]*5.0795</f>
        <v>4.3520653129500006E-3</v>
      </c>
    </row>
    <row r="180" spans="2:6" ht="20.100000000000001" customHeight="1" x14ac:dyDescent="0.25">
      <c r="B180" s="60" t="s">
        <v>277</v>
      </c>
      <c r="C180" s="61" t="s">
        <v>665</v>
      </c>
      <c r="D180" s="96">
        <v>8.5555556000000005E-3</v>
      </c>
      <c r="E180" s="67">
        <v>8.5555560000000002E-4</v>
      </c>
      <c r="F180" s="94">
        <f>VOLUME[[#This Row],[Dólar Americano]]*5.0795</f>
        <v>4.3457946702000006E-3</v>
      </c>
    </row>
    <row r="181" spans="2:6" ht="20.100000000000001" customHeight="1" x14ac:dyDescent="0.25">
      <c r="B181" s="60" t="s">
        <v>277</v>
      </c>
      <c r="C181" s="61" t="s">
        <v>538</v>
      </c>
      <c r="D181" s="96">
        <v>8.5061727999999996E-3</v>
      </c>
      <c r="E181" s="67">
        <v>8.5061730000000001E-4</v>
      </c>
      <c r="F181" s="94">
        <f>VOLUME[[#This Row],[Dólar Americano]]*5.0795</f>
        <v>4.3207105753500005E-3</v>
      </c>
    </row>
    <row r="182" spans="2:6" ht="20.100000000000001" customHeight="1" x14ac:dyDescent="0.25">
      <c r="B182" s="60" t="s">
        <v>277</v>
      </c>
      <c r="C182" s="61" t="s">
        <v>585</v>
      </c>
      <c r="D182" s="96">
        <v>8.4814815000000005E-3</v>
      </c>
      <c r="E182" s="67">
        <v>8.4814820000000003E-4</v>
      </c>
      <c r="F182" s="94">
        <f>VOLUME[[#This Row],[Dólar Americano]]*5.0795</f>
        <v>4.3081687819000007E-3</v>
      </c>
    </row>
    <row r="183" spans="2:6" ht="20.100000000000001" customHeight="1" x14ac:dyDescent="0.25">
      <c r="B183" s="60" t="s">
        <v>277</v>
      </c>
      <c r="C183" s="61" t="s">
        <v>388</v>
      </c>
      <c r="D183" s="96">
        <v>8.4691357999999994E-3</v>
      </c>
      <c r="E183" s="67">
        <v>8.4691360000000002E-4</v>
      </c>
      <c r="F183" s="94">
        <f>VOLUME[[#This Row],[Dólar Americano]]*5.0795</f>
        <v>4.3018976312000001E-3</v>
      </c>
    </row>
    <row r="184" spans="2:6" ht="20.100000000000001" customHeight="1" x14ac:dyDescent="0.25">
      <c r="B184" s="60" t="s">
        <v>277</v>
      </c>
      <c r="C184" s="61" t="s">
        <v>590</v>
      </c>
      <c r="D184" s="96">
        <v>8.4691357999999994E-3</v>
      </c>
      <c r="E184" s="67">
        <v>8.4691360000000002E-4</v>
      </c>
      <c r="F184" s="94">
        <f>VOLUME[[#This Row],[Dólar Americano]]*5.0795</f>
        <v>4.3018976312000001E-3</v>
      </c>
    </row>
    <row r="185" spans="2:6" ht="20.100000000000001" customHeight="1" x14ac:dyDescent="0.25">
      <c r="B185" s="60" t="s">
        <v>277</v>
      </c>
      <c r="C185" s="61" t="s">
        <v>574</v>
      </c>
      <c r="D185" s="96">
        <v>8.4567901000000001E-3</v>
      </c>
      <c r="E185" s="67">
        <v>8.4567900000000001E-4</v>
      </c>
      <c r="F185" s="94">
        <f>VOLUME[[#This Row],[Dólar Americano]]*5.0795</f>
        <v>4.2956264805000003E-3</v>
      </c>
    </row>
    <row r="186" spans="2:6" ht="20.100000000000001" customHeight="1" x14ac:dyDescent="0.25">
      <c r="B186" s="60" t="s">
        <v>277</v>
      </c>
      <c r="C186" s="61" t="s">
        <v>464</v>
      </c>
      <c r="D186" s="96">
        <v>8.4320987999999993E-3</v>
      </c>
      <c r="E186" s="67">
        <v>8.4320990000000002E-4</v>
      </c>
      <c r="F186" s="94">
        <f>VOLUME[[#This Row],[Dólar Americano]]*5.0795</f>
        <v>4.2830846870500006E-3</v>
      </c>
    </row>
    <row r="187" spans="2:6" ht="20.100000000000001" customHeight="1" x14ac:dyDescent="0.25">
      <c r="B187" s="60" t="s">
        <v>277</v>
      </c>
      <c r="C187" s="61" t="s">
        <v>503</v>
      </c>
      <c r="D187" s="96">
        <v>8.4320987999999993E-3</v>
      </c>
      <c r="E187" s="67">
        <v>8.4320990000000002E-4</v>
      </c>
      <c r="F187" s="94">
        <f>VOLUME[[#This Row],[Dólar Americano]]*5.0795</f>
        <v>4.2830846870500006E-3</v>
      </c>
    </row>
    <row r="188" spans="2:6" ht="20.100000000000001" customHeight="1" x14ac:dyDescent="0.25">
      <c r="B188" s="60" t="s">
        <v>277</v>
      </c>
      <c r="C188" s="61" t="s">
        <v>552</v>
      </c>
      <c r="D188" s="96">
        <v>8.4320987999999993E-3</v>
      </c>
      <c r="E188" s="67">
        <v>8.4320990000000002E-4</v>
      </c>
      <c r="F188" s="94">
        <f>VOLUME[[#This Row],[Dólar Americano]]*5.0795</f>
        <v>4.2830846870500006E-3</v>
      </c>
    </row>
    <row r="189" spans="2:6" ht="20.100000000000001" customHeight="1" x14ac:dyDescent="0.25">
      <c r="B189" s="60" t="s">
        <v>277</v>
      </c>
      <c r="C189" s="61" t="s">
        <v>572</v>
      </c>
      <c r="D189" s="96">
        <v>8.4320987999999993E-3</v>
      </c>
      <c r="E189" s="67">
        <v>8.4320990000000002E-4</v>
      </c>
      <c r="F189" s="94">
        <f>VOLUME[[#This Row],[Dólar Americano]]*5.0795</f>
        <v>4.2830846870500006E-3</v>
      </c>
    </row>
    <row r="190" spans="2:6" ht="20.100000000000001" customHeight="1" x14ac:dyDescent="0.25">
      <c r="B190" s="60" t="s">
        <v>277</v>
      </c>
      <c r="C190" s="61" t="s">
        <v>481</v>
      </c>
      <c r="D190" s="96">
        <v>8.4074074000000006E-3</v>
      </c>
      <c r="E190" s="67">
        <v>8.407407E-4</v>
      </c>
      <c r="F190" s="94">
        <f>VOLUME[[#This Row],[Dólar Americano]]*5.0795</f>
        <v>4.2705423856500002E-3</v>
      </c>
    </row>
    <row r="191" spans="2:6" ht="20.100000000000001" customHeight="1" x14ac:dyDescent="0.25">
      <c r="B191" s="60" t="s">
        <v>277</v>
      </c>
      <c r="C191" s="61" t="s">
        <v>643</v>
      </c>
      <c r="D191" s="96">
        <v>8.3950616999999995E-3</v>
      </c>
      <c r="E191" s="67">
        <v>8.3950620000000002E-4</v>
      </c>
      <c r="F191" s="94">
        <f>VOLUME[[#This Row],[Dólar Americano]]*5.0795</f>
        <v>4.2642717429000002E-3</v>
      </c>
    </row>
    <row r="192" spans="2:6" ht="20.100000000000001" customHeight="1" x14ac:dyDescent="0.25">
      <c r="B192" s="60" t="s">
        <v>277</v>
      </c>
      <c r="C192" s="61" t="s">
        <v>437</v>
      </c>
      <c r="D192" s="96">
        <v>8.3703704000000004E-3</v>
      </c>
      <c r="E192" s="67">
        <v>8.37037E-4</v>
      </c>
      <c r="F192" s="94">
        <f>VOLUME[[#This Row],[Dólar Americano]]*5.0795</f>
        <v>4.2517294415000007E-3</v>
      </c>
    </row>
    <row r="193" spans="2:6" ht="20.100000000000001" customHeight="1" x14ac:dyDescent="0.25">
      <c r="B193" s="60" t="s">
        <v>277</v>
      </c>
      <c r="C193" s="61" t="s">
        <v>554</v>
      </c>
      <c r="D193" s="96">
        <v>8.3703704000000004E-3</v>
      </c>
      <c r="E193" s="67">
        <v>8.37037E-4</v>
      </c>
      <c r="F193" s="94">
        <f>VOLUME[[#This Row],[Dólar Americano]]*5.0795</f>
        <v>4.2517294415000007E-3</v>
      </c>
    </row>
    <row r="194" spans="2:6" ht="20.100000000000001" customHeight="1" x14ac:dyDescent="0.25">
      <c r="B194" s="60" t="s">
        <v>277</v>
      </c>
      <c r="C194" s="61" t="s">
        <v>496</v>
      </c>
      <c r="D194" s="96">
        <v>8.1250000000000003E-3</v>
      </c>
      <c r="E194" s="67">
        <v>8.1249999999999996E-4</v>
      </c>
      <c r="F194" s="94">
        <f>VOLUME[[#This Row],[Dólar Americano]]*5.0795</f>
        <v>4.1270937499999997E-3</v>
      </c>
    </row>
    <row r="195" spans="2:6" ht="20.100000000000001" customHeight="1" x14ac:dyDescent="0.25">
      <c r="B195" s="60" t="s">
        <v>277</v>
      </c>
      <c r="C195" s="61" t="s">
        <v>661</v>
      </c>
      <c r="D195" s="96">
        <v>8.0864197999999995E-3</v>
      </c>
      <c r="E195" s="67">
        <v>8.0864200000000004E-4</v>
      </c>
      <c r="F195" s="94">
        <f>VOLUME[[#This Row],[Dólar Americano]]*5.0795</f>
        <v>4.1074970390000002E-3</v>
      </c>
    </row>
    <row r="196" spans="2:6" ht="20.100000000000001" customHeight="1" x14ac:dyDescent="0.25">
      <c r="B196" s="60" t="s">
        <v>277</v>
      </c>
      <c r="C196" s="61" t="s">
        <v>518</v>
      </c>
      <c r="D196" s="96">
        <v>8.0246914000000006E-3</v>
      </c>
      <c r="E196" s="67">
        <v>8.0246910000000002E-4</v>
      </c>
      <c r="F196" s="94">
        <f>VOLUME[[#This Row],[Dólar Americano]]*5.0795</f>
        <v>4.0761417934500003E-3</v>
      </c>
    </row>
    <row r="197" spans="2:6" ht="20.100000000000001" customHeight="1" x14ac:dyDescent="0.25">
      <c r="B197" s="60" t="s">
        <v>277</v>
      </c>
      <c r="C197" s="61" t="s">
        <v>483</v>
      </c>
      <c r="D197" s="96">
        <v>7.9861111000000002E-3</v>
      </c>
      <c r="E197" s="67">
        <v>7.9861109999999999E-4</v>
      </c>
      <c r="F197" s="94">
        <f>VOLUME[[#This Row],[Dólar Americano]]*5.0795</f>
        <v>4.0565450824499999E-3</v>
      </c>
    </row>
    <row r="198" spans="2:6" ht="20.100000000000001" customHeight="1" x14ac:dyDescent="0.25">
      <c r="B198" s="60" t="s">
        <v>277</v>
      </c>
      <c r="C198" s="61" t="s">
        <v>583</v>
      </c>
      <c r="D198" s="96">
        <v>7.9506173000000006E-3</v>
      </c>
      <c r="E198" s="67">
        <v>7.9506170000000003E-4</v>
      </c>
      <c r="F198" s="94">
        <f>VOLUME[[#This Row],[Dólar Americano]]*5.0795</f>
        <v>4.0385159051500004E-3</v>
      </c>
    </row>
    <row r="199" spans="2:6" ht="20.100000000000001" customHeight="1" x14ac:dyDescent="0.25">
      <c r="B199" s="60" t="s">
        <v>277</v>
      </c>
      <c r="C199" s="61" t="s">
        <v>371</v>
      </c>
      <c r="D199" s="95">
        <v>4.4791667000000004E-3</v>
      </c>
      <c r="E199" s="68">
        <v>4.4791669999999999E-4</v>
      </c>
      <c r="F199" s="94">
        <f>VOLUME[[#This Row],[Dólar Americano]]*5.0795</f>
        <v>2.2751928776500001E-3</v>
      </c>
    </row>
    <row r="200" spans="2:6" ht="20.100000000000001" customHeight="1" x14ac:dyDescent="0.25">
      <c r="B200" s="60" t="s">
        <v>277</v>
      </c>
      <c r="C200" s="61" t="s">
        <v>368</v>
      </c>
      <c r="D200" s="95">
        <v>3.6080246999999998E-3</v>
      </c>
      <c r="E200" s="68">
        <v>3.6080249999999997E-4</v>
      </c>
      <c r="F200" s="94">
        <f>VOLUME[[#This Row],[Dólar Americano]]*5.0795</f>
        <v>1.83269629875E-3</v>
      </c>
    </row>
    <row r="201" spans="2:6" ht="20.100000000000001" customHeight="1" x14ac:dyDescent="0.25">
      <c r="B201" s="60" t="s">
        <v>277</v>
      </c>
      <c r="C201" s="61" t="s">
        <v>565</v>
      </c>
      <c r="D201" s="95">
        <v>3.1674383E-3</v>
      </c>
      <c r="E201" s="68">
        <v>3.1674379999999997E-4</v>
      </c>
      <c r="F201" s="94">
        <f>VOLUME[[#This Row],[Dólar Americano]]*5.0795</f>
        <v>1.6089001320999999E-3</v>
      </c>
    </row>
    <row r="202" spans="2:6" ht="20.100000000000001" customHeight="1" x14ac:dyDescent="0.25">
      <c r="B202" s="60" t="s">
        <v>277</v>
      </c>
      <c r="C202" s="61" t="s">
        <v>619</v>
      </c>
      <c r="D202" s="95">
        <v>3.1404320999999999E-3</v>
      </c>
      <c r="E202" s="68">
        <v>3.1404319999999998E-4</v>
      </c>
      <c r="F202" s="94">
        <f>VOLUME[[#This Row],[Dólar Americano]]*5.0795</f>
        <v>1.5951824344E-3</v>
      </c>
    </row>
    <row r="203" spans="2:6" ht="20.100000000000001" customHeight="1" x14ac:dyDescent="0.25">
      <c r="B203" s="60" t="s">
        <v>277</v>
      </c>
      <c r="C203" s="61" t="s">
        <v>671</v>
      </c>
      <c r="D203" s="95">
        <v>3.128858E-3</v>
      </c>
      <c r="E203" s="68">
        <v>3.128858E-4</v>
      </c>
      <c r="F203" s="94">
        <f>VOLUME[[#This Row],[Dólar Americano]]*5.0795</f>
        <v>1.5893034211000002E-3</v>
      </c>
    </row>
    <row r="204" spans="2:6" ht="20.100000000000001" customHeight="1" x14ac:dyDescent="0.25">
      <c r="B204" s="60" t="s">
        <v>277</v>
      </c>
      <c r="C204" s="61" t="s">
        <v>549</v>
      </c>
      <c r="D204" s="95">
        <v>3.1172840000000001E-3</v>
      </c>
      <c r="E204" s="68">
        <v>3.1172840000000002E-4</v>
      </c>
      <c r="F204" s="94">
        <f>VOLUME[[#This Row],[Dólar Americano]]*5.0795</f>
        <v>1.5834244078000003E-3</v>
      </c>
    </row>
    <row r="205" spans="2:6" ht="20.100000000000001" customHeight="1" x14ac:dyDescent="0.25">
      <c r="B205" s="60" t="s">
        <v>277</v>
      </c>
      <c r="C205" s="61" t="s">
        <v>594</v>
      </c>
      <c r="D205" s="95">
        <v>3.1172840000000001E-3</v>
      </c>
      <c r="E205" s="68">
        <v>3.1172840000000002E-4</v>
      </c>
      <c r="F205" s="94">
        <f>VOLUME[[#This Row],[Dólar Americano]]*5.0795</f>
        <v>1.5834244078000003E-3</v>
      </c>
    </row>
    <row r="206" spans="2:6" ht="20.100000000000001" customHeight="1" x14ac:dyDescent="0.25">
      <c r="B206" s="60" t="s">
        <v>277</v>
      </c>
      <c r="C206" s="61" t="s">
        <v>648</v>
      </c>
      <c r="D206" s="95">
        <v>3.1095679E-3</v>
      </c>
      <c r="E206" s="68">
        <v>3.1095679999999998E-4</v>
      </c>
      <c r="F206" s="94">
        <f>VOLUME[[#This Row],[Dólar Americano]]*5.0795</f>
        <v>1.5795050656E-3</v>
      </c>
    </row>
    <row r="207" spans="2:6" ht="20.100000000000001" customHeight="1" x14ac:dyDescent="0.25">
      <c r="B207" s="60" t="s">
        <v>277</v>
      </c>
      <c r="C207" s="61" t="s">
        <v>407</v>
      </c>
      <c r="D207" s="95">
        <v>3.1057099000000002E-3</v>
      </c>
      <c r="E207" s="68">
        <v>3.1057099999999999E-4</v>
      </c>
      <c r="F207" s="94">
        <f>VOLUME[[#This Row],[Dólar Americano]]*5.0795</f>
        <v>1.5775453945E-3</v>
      </c>
    </row>
    <row r="208" spans="2:6" ht="20.100000000000001" customHeight="1" x14ac:dyDescent="0.25">
      <c r="B208" s="60" t="s">
        <v>277</v>
      </c>
      <c r="C208" s="61" t="s">
        <v>445</v>
      </c>
      <c r="D208" s="95">
        <v>3.1057099000000002E-3</v>
      </c>
      <c r="E208" s="68">
        <v>3.1057099999999999E-4</v>
      </c>
      <c r="F208" s="94">
        <f>VOLUME[[#This Row],[Dólar Americano]]*5.0795</f>
        <v>1.5775453945E-3</v>
      </c>
    </row>
    <row r="209" spans="2:6" ht="20.100000000000001" customHeight="1" x14ac:dyDescent="0.25">
      <c r="B209" s="60" t="s">
        <v>277</v>
      </c>
      <c r="C209" s="61" t="s">
        <v>505</v>
      </c>
      <c r="D209" s="95">
        <v>3.1057099000000002E-3</v>
      </c>
      <c r="E209" s="68">
        <v>3.1057099999999999E-4</v>
      </c>
      <c r="F209" s="94">
        <f>VOLUME[[#This Row],[Dólar Americano]]*5.0795</f>
        <v>1.5775453945E-3</v>
      </c>
    </row>
    <row r="210" spans="2:6" ht="20.100000000000001" customHeight="1" x14ac:dyDescent="0.25">
      <c r="B210" s="60" t="s">
        <v>277</v>
      </c>
      <c r="C210" s="61" t="s">
        <v>621</v>
      </c>
      <c r="D210" s="95">
        <v>3.1057099000000002E-3</v>
      </c>
      <c r="E210" s="68">
        <v>3.1057099999999999E-4</v>
      </c>
      <c r="F210" s="94">
        <f>VOLUME[[#This Row],[Dólar Americano]]*5.0795</f>
        <v>1.5775453945E-3</v>
      </c>
    </row>
    <row r="211" spans="2:6" ht="20.100000000000001" customHeight="1" x14ac:dyDescent="0.25">
      <c r="B211" s="60" t="s">
        <v>277</v>
      </c>
      <c r="C211" s="61" t="s">
        <v>514</v>
      </c>
      <c r="D211" s="95">
        <v>3.1018519E-3</v>
      </c>
      <c r="E211" s="68">
        <v>3.101852E-4</v>
      </c>
      <c r="F211" s="94">
        <f>VOLUME[[#This Row],[Dólar Americano]]*5.0795</f>
        <v>1.5755857234000001E-3</v>
      </c>
    </row>
    <row r="212" spans="2:6" ht="20.100000000000001" customHeight="1" x14ac:dyDescent="0.25">
      <c r="B212" s="60" t="s">
        <v>277</v>
      </c>
      <c r="C212" s="61" t="s">
        <v>582</v>
      </c>
      <c r="D212" s="95">
        <v>3.1018519E-3</v>
      </c>
      <c r="E212" s="68">
        <v>3.101852E-4</v>
      </c>
      <c r="F212" s="94">
        <f>VOLUME[[#This Row],[Dólar Americano]]*5.0795</f>
        <v>1.5755857234000001E-3</v>
      </c>
    </row>
    <row r="213" spans="2:6" ht="20.100000000000001" customHeight="1" x14ac:dyDescent="0.25">
      <c r="B213" s="60" t="s">
        <v>277</v>
      </c>
      <c r="C213" s="61" t="s">
        <v>449</v>
      </c>
      <c r="D213" s="95">
        <v>3.0941357999999999E-3</v>
      </c>
      <c r="E213" s="68">
        <v>3.0941360000000002E-4</v>
      </c>
      <c r="F213" s="94">
        <f>VOLUME[[#This Row],[Dólar Americano]]*5.0795</f>
        <v>1.5716663812000002E-3</v>
      </c>
    </row>
    <row r="214" spans="2:6" ht="20.100000000000001" customHeight="1" x14ac:dyDescent="0.25">
      <c r="B214" s="60" t="s">
        <v>277</v>
      </c>
      <c r="C214" s="61" t="s">
        <v>463</v>
      </c>
      <c r="D214" s="95">
        <v>3.0941357999999999E-3</v>
      </c>
      <c r="E214" s="68">
        <v>3.0941360000000002E-4</v>
      </c>
      <c r="F214" s="94">
        <f>VOLUME[[#This Row],[Dólar Americano]]*5.0795</f>
        <v>1.5716663812000002E-3</v>
      </c>
    </row>
    <row r="215" spans="2:6" ht="20.100000000000001" customHeight="1" x14ac:dyDescent="0.25">
      <c r="B215" s="60" t="s">
        <v>277</v>
      </c>
      <c r="C215" s="61" t="s">
        <v>610</v>
      </c>
      <c r="D215" s="95">
        <v>3.0864197999999998E-3</v>
      </c>
      <c r="E215" s="68">
        <v>3.0864199999999998E-4</v>
      </c>
      <c r="F215" s="94">
        <f>VOLUME[[#This Row],[Dólar Americano]]*5.0795</f>
        <v>1.567747039E-3</v>
      </c>
    </row>
    <row r="216" spans="2:6" ht="20.100000000000001" customHeight="1" x14ac:dyDescent="0.25">
      <c r="B216" s="60" t="s">
        <v>277</v>
      </c>
      <c r="C216" s="61" t="s">
        <v>511</v>
      </c>
      <c r="D216" s="95">
        <v>3.0787037000000001E-3</v>
      </c>
      <c r="E216" s="68">
        <v>3.0787039999999999E-4</v>
      </c>
      <c r="F216" s="94">
        <f>VOLUME[[#This Row],[Dólar Americano]]*5.0795</f>
        <v>1.5638276968000001E-3</v>
      </c>
    </row>
    <row r="217" spans="2:6" ht="20.100000000000001" customHeight="1" x14ac:dyDescent="0.25">
      <c r="B217" s="60" t="s">
        <v>277</v>
      </c>
      <c r="C217" s="61" t="s">
        <v>462</v>
      </c>
      <c r="D217" s="95">
        <v>3.0748456999999999E-3</v>
      </c>
      <c r="E217" s="68">
        <v>3.074846E-4</v>
      </c>
      <c r="F217" s="94">
        <f>VOLUME[[#This Row],[Dólar Americano]]*5.0795</f>
        <v>1.5618680257000002E-3</v>
      </c>
    </row>
    <row r="218" spans="2:6" ht="20.100000000000001" customHeight="1" x14ac:dyDescent="0.25">
      <c r="B218" s="60" t="s">
        <v>277</v>
      </c>
      <c r="C218" s="61" t="s">
        <v>609</v>
      </c>
      <c r="D218" s="95">
        <v>3.0748456999999999E-3</v>
      </c>
      <c r="E218" s="68">
        <v>3.074846E-4</v>
      </c>
      <c r="F218" s="94">
        <f>VOLUME[[#This Row],[Dólar Americano]]*5.0795</f>
        <v>1.5618680257000002E-3</v>
      </c>
    </row>
    <row r="219" spans="2:6" ht="20.100000000000001" customHeight="1" x14ac:dyDescent="0.25">
      <c r="B219" s="60" t="s">
        <v>277</v>
      </c>
      <c r="C219" s="61" t="s">
        <v>657</v>
      </c>
      <c r="D219" s="95">
        <v>3.0748456999999999E-3</v>
      </c>
      <c r="E219" s="68">
        <v>3.074846E-4</v>
      </c>
      <c r="F219" s="94">
        <f>VOLUME[[#This Row],[Dólar Americano]]*5.0795</f>
        <v>1.5618680257000002E-3</v>
      </c>
    </row>
    <row r="220" spans="2:6" ht="20.100000000000001" customHeight="1" x14ac:dyDescent="0.25">
      <c r="B220" s="60" t="s">
        <v>277</v>
      </c>
      <c r="C220" s="61" t="s">
        <v>398</v>
      </c>
      <c r="D220" s="95">
        <v>3.0671295999999998E-3</v>
      </c>
      <c r="E220" s="68">
        <v>3.0671300000000002E-4</v>
      </c>
      <c r="F220" s="94">
        <f>VOLUME[[#This Row],[Dólar Americano]]*5.0795</f>
        <v>1.5579486835000003E-3</v>
      </c>
    </row>
    <row r="221" spans="2:6" ht="20.100000000000001" customHeight="1" x14ac:dyDescent="0.25">
      <c r="B221" s="60" t="s">
        <v>277</v>
      </c>
      <c r="C221" s="61" t="s">
        <v>448</v>
      </c>
      <c r="D221" s="95">
        <v>3.0671295999999998E-3</v>
      </c>
      <c r="E221" s="68">
        <v>3.0671300000000002E-4</v>
      </c>
      <c r="F221" s="94">
        <f>VOLUME[[#This Row],[Dólar Americano]]*5.0795</f>
        <v>1.5579486835000003E-3</v>
      </c>
    </row>
    <row r="222" spans="2:6" ht="20.100000000000001" customHeight="1" x14ac:dyDescent="0.25">
      <c r="B222" s="60" t="s">
        <v>277</v>
      </c>
      <c r="C222" s="61" t="s">
        <v>523</v>
      </c>
      <c r="D222" s="95">
        <v>3.0671295999999998E-3</v>
      </c>
      <c r="E222" s="68">
        <v>3.0671300000000002E-4</v>
      </c>
      <c r="F222" s="94">
        <f>VOLUME[[#This Row],[Dólar Americano]]*5.0795</f>
        <v>1.5579486835000003E-3</v>
      </c>
    </row>
    <row r="223" spans="2:6" ht="20.100000000000001" customHeight="1" x14ac:dyDescent="0.25">
      <c r="B223" s="60" t="s">
        <v>277</v>
      </c>
      <c r="C223" s="61" t="s">
        <v>624</v>
      </c>
      <c r="D223" s="95">
        <v>3.0671295999999998E-3</v>
      </c>
      <c r="E223" s="68">
        <v>3.0671300000000002E-4</v>
      </c>
      <c r="F223" s="94">
        <f>VOLUME[[#This Row],[Dólar Americano]]*5.0795</f>
        <v>1.5579486835000003E-3</v>
      </c>
    </row>
    <row r="224" spans="2:6" ht="20.100000000000001" customHeight="1" x14ac:dyDescent="0.25">
      <c r="B224" s="60" t="s">
        <v>277</v>
      </c>
      <c r="C224" s="61" t="s">
        <v>512</v>
      </c>
      <c r="D224" s="95">
        <v>3.0594136000000002E-3</v>
      </c>
      <c r="E224" s="68">
        <v>3.0594139999999998E-4</v>
      </c>
      <c r="F224" s="94">
        <f>VOLUME[[#This Row],[Dólar Americano]]*5.0795</f>
        <v>1.5540293412999999E-3</v>
      </c>
    </row>
    <row r="225" spans="2:6" ht="20.100000000000001" customHeight="1" x14ac:dyDescent="0.25">
      <c r="B225" s="60" t="s">
        <v>277</v>
      </c>
      <c r="C225" s="61" t="s">
        <v>548</v>
      </c>
      <c r="D225" s="95">
        <v>3.0555555999999999E-3</v>
      </c>
      <c r="E225" s="68">
        <v>3.0555559999999999E-4</v>
      </c>
      <c r="F225" s="94">
        <f>VOLUME[[#This Row],[Dólar Americano]]*5.0795</f>
        <v>1.5520696702E-3</v>
      </c>
    </row>
    <row r="226" spans="2:6" ht="20.100000000000001" customHeight="1" x14ac:dyDescent="0.25">
      <c r="B226" s="60" t="s">
        <v>277</v>
      </c>
      <c r="C226" s="61" t="s">
        <v>474</v>
      </c>
      <c r="D226" s="95">
        <v>3.0478394999999998E-3</v>
      </c>
      <c r="E226" s="68">
        <v>3.04784E-4</v>
      </c>
      <c r="F226" s="94">
        <f>VOLUME[[#This Row],[Dólar Americano]]*5.0795</f>
        <v>1.5481503280000001E-3</v>
      </c>
    </row>
    <row r="227" spans="2:6" ht="20.100000000000001" customHeight="1" x14ac:dyDescent="0.25">
      <c r="B227" s="60" t="s">
        <v>277</v>
      </c>
      <c r="C227" s="61" t="s">
        <v>622</v>
      </c>
      <c r="D227" s="95">
        <v>3.0478394999999998E-3</v>
      </c>
      <c r="E227" s="68">
        <v>3.04784E-4</v>
      </c>
      <c r="F227" s="94">
        <f>VOLUME[[#This Row],[Dólar Americano]]*5.0795</f>
        <v>1.5481503280000001E-3</v>
      </c>
    </row>
    <row r="228" spans="2:6" ht="20.100000000000001" customHeight="1" x14ac:dyDescent="0.25">
      <c r="B228" s="60" t="s">
        <v>277</v>
      </c>
      <c r="C228" s="61" t="s">
        <v>411</v>
      </c>
      <c r="D228" s="95">
        <v>3.0439815E-3</v>
      </c>
      <c r="E228" s="68">
        <v>3.0439820000000001E-4</v>
      </c>
      <c r="F228" s="94">
        <f>VOLUME[[#This Row],[Dólar Americano]]*5.0795</f>
        <v>1.5461906569000001E-3</v>
      </c>
    </row>
    <row r="229" spans="2:6" ht="20.100000000000001" customHeight="1" x14ac:dyDescent="0.25">
      <c r="B229" s="60" t="s">
        <v>277</v>
      </c>
      <c r="C229" s="61" t="s">
        <v>370</v>
      </c>
      <c r="D229" s="95">
        <v>3.0401235000000002E-3</v>
      </c>
      <c r="E229" s="68">
        <v>3.0401240000000002E-4</v>
      </c>
      <c r="F229" s="94">
        <f>VOLUME[[#This Row],[Dólar Americano]]*5.0795</f>
        <v>1.5442309858000002E-3</v>
      </c>
    </row>
    <row r="230" spans="2:6" ht="20.100000000000001" customHeight="1" x14ac:dyDescent="0.25">
      <c r="B230" s="60" t="s">
        <v>277</v>
      </c>
      <c r="C230" s="61" t="s">
        <v>616</v>
      </c>
      <c r="D230" s="95">
        <v>3.0401235000000002E-3</v>
      </c>
      <c r="E230" s="68">
        <v>3.0401240000000002E-4</v>
      </c>
      <c r="F230" s="94">
        <f>VOLUME[[#This Row],[Dólar Americano]]*5.0795</f>
        <v>1.5442309858000002E-3</v>
      </c>
    </row>
    <row r="231" spans="2:6" ht="20.100000000000001" customHeight="1" x14ac:dyDescent="0.25">
      <c r="B231" s="60" t="s">
        <v>277</v>
      </c>
      <c r="C231" s="61" t="s">
        <v>377</v>
      </c>
      <c r="D231" s="95">
        <v>3.0362653999999999E-3</v>
      </c>
      <c r="E231" s="68">
        <v>3.0362649999999999E-4</v>
      </c>
      <c r="F231" s="94">
        <f>VOLUME[[#This Row],[Dólar Americano]]*5.0795</f>
        <v>1.54227080675E-3</v>
      </c>
    </row>
    <row r="232" spans="2:6" ht="20.100000000000001" customHeight="1" x14ac:dyDescent="0.25">
      <c r="B232" s="60" t="s">
        <v>277</v>
      </c>
      <c r="C232" s="61" t="s">
        <v>438</v>
      </c>
      <c r="D232" s="95">
        <v>3.0362653999999999E-3</v>
      </c>
      <c r="E232" s="68">
        <v>3.0362649999999999E-4</v>
      </c>
      <c r="F232" s="94">
        <f>VOLUME[[#This Row],[Dólar Americano]]*5.0795</f>
        <v>1.54227080675E-3</v>
      </c>
    </row>
    <row r="233" spans="2:6" ht="20.100000000000001" customHeight="1" x14ac:dyDescent="0.25">
      <c r="B233" s="60" t="s">
        <v>277</v>
      </c>
      <c r="C233" s="61" t="s">
        <v>393</v>
      </c>
      <c r="D233" s="95">
        <v>3.0324074000000001E-3</v>
      </c>
      <c r="E233" s="68">
        <v>3.032407E-4</v>
      </c>
      <c r="F233" s="94">
        <f>VOLUME[[#This Row],[Dólar Americano]]*5.0795</f>
        <v>1.5403111356500001E-3</v>
      </c>
    </row>
    <row r="234" spans="2:6" ht="20.100000000000001" customHeight="1" x14ac:dyDescent="0.25">
      <c r="B234" s="60" t="s">
        <v>277</v>
      </c>
      <c r="C234" s="61" t="s">
        <v>399</v>
      </c>
      <c r="D234" s="95">
        <v>3.0285493999999999E-3</v>
      </c>
      <c r="E234" s="68">
        <v>3.0285490000000001E-4</v>
      </c>
      <c r="F234" s="94">
        <f>VOLUME[[#This Row],[Dólar Americano]]*5.0795</f>
        <v>1.5383514645500001E-3</v>
      </c>
    </row>
    <row r="235" spans="2:6" ht="20.100000000000001" customHeight="1" x14ac:dyDescent="0.25">
      <c r="B235" s="60" t="s">
        <v>277</v>
      </c>
      <c r="C235" s="61" t="s">
        <v>442</v>
      </c>
      <c r="D235" s="95">
        <v>3.0285493999999999E-3</v>
      </c>
      <c r="E235" s="68">
        <v>3.0285490000000001E-4</v>
      </c>
      <c r="F235" s="94">
        <f>VOLUME[[#This Row],[Dólar Americano]]*5.0795</f>
        <v>1.5383514645500001E-3</v>
      </c>
    </row>
    <row r="236" spans="2:6" ht="20.100000000000001" customHeight="1" x14ac:dyDescent="0.25">
      <c r="B236" s="60" t="s">
        <v>277</v>
      </c>
      <c r="C236" s="61" t="s">
        <v>629</v>
      </c>
      <c r="D236" s="95">
        <v>3.0285493999999999E-3</v>
      </c>
      <c r="E236" s="68">
        <v>3.0285490000000001E-4</v>
      </c>
      <c r="F236" s="94">
        <f>VOLUME[[#This Row],[Dólar Americano]]*5.0795</f>
        <v>1.5383514645500001E-3</v>
      </c>
    </row>
    <row r="237" spans="2:6" ht="20.100000000000001" customHeight="1" x14ac:dyDescent="0.25">
      <c r="B237" s="60" t="s">
        <v>277</v>
      </c>
      <c r="C237" s="61" t="s">
        <v>660</v>
      </c>
      <c r="D237" s="95">
        <v>3.0285493999999999E-3</v>
      </c>
      <c r="E237" s="68">
        <v>3.0285490000000001E-4</v>
      </c>
      <c r="F237" s="94">
        <f>VOLUME[[#This Row],[Dólar Americano]]*5.0795</f>
        <v>1.5383514645500001E-3</v>
      </c>
    </row>
    <row r="238" spans="2:6" ht="20.100000000000001" customHeight="1" x14ac:dyDescent="0.25">
      <c r="B238" s="60" t="s">
        <v>277</v>
      </c>
      <c r="C238" s="61" t="s">
        <v>627</v>
      </c>
      <c r="D238" s="95">
        <v>3.0246914000000001E-3</v>
      </c>
      <c r="E238" s="68">
        <v>3.0246910000000001E-4</v>
      </c>
      <c r="F238" s="94">
        <f>VOLUME[[#This Row],[Dólar Americano]]*5.0795</f>
        <v>1.5363917934500002E-3</v>
      </c>
    </row>
    <row r="239" spans="2:6" ht="20.100000000000001" customHeight="1" x14ac:dyDescent="0.25">
      <c r="B239" s="60" t="s">
        <v>277</v>
      </c>
      <c r="C239" s="61" t="s">
        <v>664</v>
      </c>
      <c r="D239" s="95">
        <v>3.0246914000000001E-3</v>
      </c>
      <c r="E239" s="68">
        <v>3.0246910000000001E-4</v>
      </c>
      <c r="F239" s="94">
        <f>VOLUME[[#This Row],[Dólar Americano]]*5.0795</f>
        <v>1.5363917934500002E-3</v>
      </c>
    </row>
    <row r="240" spans="2:6" ht="20.100000000000001" customHeight="1" x14ac:dyDescent="0.25">
      <c r="B240" s="60" t="s">
        <v>277</v>
      </c>
      <c r="C240" s="61" t="s">
        <v>529</v>
      </c>
      <c r="D240" s="95">
        <v>3.0208333000000002E-3</v>
      </c>
      <c r="E240" s="68">
        <v>3.0208330000000002E-4</v>
      </c>
      <c r="F240" s="94">
        <f>VOLUME[[#This Row],[Dólar Americano]]*5.0795</f>
        <v>1.5344321223500002E-3</v>
      </c>
    </row>
    <row r="241" spans="2:6" ht="20.100000000000001" customHeight="1" x14ac:dyDescent="0.25">
      <c r="B241" s="60" t="s">
        <v>277</v>
      </c>
      <c r="C241" s="61" t="s">
        <v>681</v>
      </c>
      <c r="D241" s="95">
        <v>3.0208333000000002E-3</v>
      </c>
      <c r="E241" s="68">
        <v>3.0208330000000002E-4</v>
      </c>
      <c r="F241" s="94">
        <f>VOLUME[[#This Row],[Dólar Americano]]*5.0795</f>
        <v>1.5344321223500002E-3</v>
      </c>
    </row>
    <row r="242" spans="2:6" ht="20.100000000000001" customHeight="1" x14ac:dyDescent="0.25">
      <c r="B242" s="60" t="s">
        <v>277</v>
      </c>
      <c r="C242" s="61" t="s">
        <v>432</v>
      </c>
      <c r="D242" s="95">
        <v>3.0169753E-3</v>
      </c>
      <c r="E242" s="68">
        <v>3.0169749999999998E-4</v>
      </c>
      <c r="F242" s="94">
        <f>VOLUME[[#This Row],[Dólar Americano]]*5.0795</f>
        <v>1.53247245125E-3</v>
      </c>
    </row>
    <row r="243" spans="2:6" ht="20.100000000000001" customHeight="1" x14ac:dyDescent="0.25">
      <c r="B243" s="60" t="s">
        <v>277</v>
      </c>
      <c r="C243" s="61" t="s">
        <v>494</v>
      </c>
      <c r="D243" s="95">
        <v>3.0131173000000002E-3</v>
      </c>
      <c r="E243" s="68">
        <v>3.0131169999999998E-4</v>
      </c>
      <c r="F243" s="94">
        <f>VOLUME[[#This Row],[Dólar Americano]]*5.0795</f>
        <v>1.5305127801500001E-3</v>
      </c>
    </row>
    <row r="244" spans="2:6" ht="20.100000000000001" customHeight="1" x14ac:dyDescent="0.25">
      <c r="B244" s="60" t="s">
        <v>277</v>
      </c>
      <c r="C244" s="61" t="s">
        <v>507</v>
      </c>
      <c r="D244" s="95">
        <v>3.0092592999999999E-3</v>
      </c>
      <c r="E244" s="68">
        <v>3.0092589999999999E-4</v>
      </c>
      <c r="F244" s="94">
        <f>VOLUME[[#This Row],[Dólar Americano]]*5.0795</f>
        <v>1.5285531090500001E-3</v>
      </c>
    </row>
    <row r="245" spans="2:6" ht="20.100000000000001" customHeight="1" x14ac:dyDescent="0.25">
      <c r="B245" s="60" t="s">
        <v>277</v>
      </c>
      <c r="C245" s="61" t="s">
        <v>602</v>
      </c>
      <c r="D245" s="95">
        <v>3.0092592999999999E-3</v>
      </c>
      <c r="E245" s="68">
        <v>3.0092589999999999E-4</v>
      </c>
      <c r="F245" s="94">
        <f>VOLUME[[#This Row],[Dólar Americano]]*5.0795</f>
        <v>1.5285531090500001E-3</v>
      </c>
    </row>
    <row r="246" spans="2:6" ht="20.100000000000001" customHeight="1" x14ac:dyDescent="0.25">
      <c r="B246" s="60" t="s">
        <v>277</v>
      </c>
      <c r="C246" s="61" t="s">
        <v>440</v>
      </c>
      <c r="D246" s="95">
        <v>2.9976852E-3</v>
      </c>
      <c r="E246" s="68">
        <v>2.9976850000000001E-4</v>
      </c>
      <c r="F246" s="94">
        <f>VOLUME[[#This Row],[Dólar Americano]]*5.0795</f>
        <v>1.5226740957500003E-3</v>
      </c>
    </row>
    <row r="247" spans="2:6" ht="20.100000000000001" customHeight="1" x14ac:dyDescent="0.25">
      <c r="B247" s="60" t="s">
        <v>277</v>
      </c>
      <c r="C247" s="61" t="s">
        <v>489</v>
      </c>
      <c r="D247" s="95">
        <v>2.9938272000000002E-3</v>
      </c>
      <c r="E247" s="68">
        <v>2.9938270000000002E-4</v>
      </c>
      <c r="F247" s="94">
        <f>VOLUME[[#This Row],[Dólar Americano]]*5.0795</f>
        <v>1.5207144246500003E-3</v>
      </c>
    </row>
    <row r="248" spans="2:6" ht="20.100000000000001" customHeight="1" x14ac:dyDescent="0.25">
      <c r="B248" s="60" t="s">
        <v>277</v>
      </c>
      <c r="C248" s="61" t="s">
        <v>545</v>
      </c>
      <c r="D248" s="95">
        <v>2.9899690999999999E-3</v>
      </c>
      <c r="E248" s="68">
        <v>2.9899689999999998E-4</v>
      </c>
      <c r="F248" s="94">
        <f>VOLUME[[#This Row],[Dólar Americano]]*5.0795</f>
        <v>1.5187547535499999E-3</v>
      </c>
    </row>
    <row r="249" spans="2:6" ht="20.100000000000001" customHeight="1" x14ac:dyDescent="0.25">
      <c r="B249" s="60" t="s">
        <v>277</v>
      </c>
      <c r="C249" s="61" t="s">
        <v>577</v>
      </c>
      <c r="D249" s="95">
        <v>2.9899690999999999E-3</v>
      </c>
      <c r="E249" s="68">
        <v>2.9899689999999998E-4</v>
      </c>
      <c r="F249" s="94">
        <f>VOLUME[[#This Row],[Dólar Americano]]*5.0795</f>
        <v>1.5187547535499999E-3</v>
      </c>
    </row>
    <row r="250" spans="2:6" ht="20.100000000000001" customHeight="1" x14ac:dyDescent="0.25">
      <c r="B250" s="60" t="s">
        <v>277</v>
      </c>
      <c r="C250" s="61" t="s">
        <v>555</v>
      </c>
      <c r="D250" s="95">
        <v>2.9822530999999998E-3</v>
      </c>
      <c r="E250" s="68">
        <v>2.9822529999999999E-4</v>
      </c>
      <c r="F250" s="94">
        <f>VOLUME[[#This Row],[Dólar Americano]]*5.0795</f>
        <v>1.51483541135E-3</v>
      </c>
    </row>
    <row r="251" spans="2:6" ht="20.100000000000001" customHeight="1" x14ac:dyDescent="0.25">
      <c r="B251" s="60" t="s">
        <v>277</v>
      </c>
      <c r="C251" s="61" t="s">
        <v>637</v>
      </c>
      <c r="D251" s="95">
        <v>2.9822530999999998E-3</v>
      </c>
      <c r="E251" s="68">
        <v>2.9822529999999999E-4</v>
      </c>
      <c r="F251" s="94">
        <f>VOLUME[[#This Row],[Dólar Americano]]*5.0795</f>
        <v>1.51483541135E-3</v>
      </c>
    </row>
    <row r="252" spans="2:6" ht="20.100000000000001" customHeight="1" x14ac:dyDescent="0.25">
      <c r="B252" s="60" t="s">
        <v>277</v>
      </c>
      <c r="C252" s="61" t="s">
        <v>409</v>
      </c>
      <c r="D252" s="95">
        <v>2.9745370000000002E-3</v>
      </c>
      <c r="E252" s="68">
        <v>2.9745370000000001E-4</v>
      </c>
      <c r="F252" s="94">
        <f>VOLUME[[#This Row],[Dólar Americano]]*5.0795</f>
        <v>1.5109160691500001E-3</v>
      </c>
    </row>
    <row r="253" spans="2:6" ht="20.100000000000001" customHeight="1" x14ac:dyDescent="0.25">
      <c r="B253" s="60" t="s">
        <v>277</v>
      </c>
      <c r="C253" s="61" t="s">
        <v>598</v>
      </c>
      <c r="D253" s="95">
        <v>2.9745370000000002E-3</v>
      </c>
      <c r="E253" s="68">
        <v>2.9745370000000001E-4</v>
      </c>
      <c r="F253" s="94">
        <f>VOLUME[[#This Row],[Dólar Americano]]*5.0795</f>
        <v>1.5109160691500001E-3</v>
      </c>
    </row>
    <row r="254" spans="2:6" ht="20.100000000000001" customHeight="1" x14ac:dyDescent="0.25">
      <c r="B254" s="60" t="s">
        <v>277</v>
      </c>
      <c r="C254" s="61" t="s">
        <v>631</v>
      </c>
      <c r="D254" s="95">
        <v>2.9745370000000002E-3</v>
      </c>
      <c r="E254" s="68">
        <v>2.9745370000000001E-4</v>
      </c>
      <c r="F254" s="94">
        <f>VOLUME[[#This Row],[Dólar Americano]]*5.0795</f>
        <v>1.5109160691500001E-3</v>
      </c>
    </row>
    <row r="255" spans="2:6" ht="20.100000000000001" customHeight="1" x14ac:dyDescent="0.25">
      <c r="B255" s="60" t="s">
        <v>277</v>
      </c>
      <c r="C255" s="61" t="s">
        <v>650</v>
      </c>
      <c r="D255" s="95">
        <v>2.9745370000000002E-3</v>
      </c>
      <c r="E255" s="68">
        <v>2.9745370000000001E-4</v>
      </c>
      <c r="F255" s="94">
        <f>VOLUME[[#This Row],[Dólar Americano]]*5.0795</f>
        <v>1.5109160691500001E-3</v>
      </c>
    </row>
    <row r="256" spans="2:6" ht="20.100000000000001" customHeight="1" x14ac:dyDescent="0.25">
      <c r="B256" s="60" t="s">
        <v>277</v>
      </c>
      <c r="C256" s="61" t="s">
        <v>385</v>
      </c>
      <c r="D256" s="95">
        <v>2.9668210000000001E-3</v>
      </c>
      <c r="E256" s="68">
        <v>2.9668210000000002E-4</v>
      </c>
      <c r="F256" s="94">
        <f>VOLUME[[#This Row],[Dólar Americano]]*5.0795</f>
        <v>1.5069967269500002E-3</v>
      </c>
    </row>
    <row r="257" spans="2:6" ht="20.100000000000001" customHeight="1" x14ac:dyDescent="0.25">
      <c r="B257" s="60" t="s">
        <v>277</v>
      </c>
      <c r="C257" s="61" t="s">
        <v>394</v>
      </c>
      <c r="D257" s="95">
        <v>2.9668210000000001E-3</v>
      </c>
      <c r="E257" s="68">
        <v>2.9668210000000002E-4</v>
      </c>
      <c r="F257" s="94">
        <f>VOLUME[[#This Row],[Dólar Americano]]*5.0795</f>
        <v>1.5069967269500002E-3</v>
      </c>
    </row>
    <row r="258" spans="2:6" ht="20.100000000000001" customHeight="1" x14ac:dyDescent="0.25">
      <c r="B258" s="60" t="s">
        <v>277</v>
      </c>
      <c r="C258" s="61" t="s">
        <v>551</v>
      </c>
      <c r="D258" s="95">
        <v>2.9668210000000001E-3</v>
      </c>
      <c r="E258" s="68">
        <v>2.9668210000000002E-4</v>
      </c>
      <c r="F258" s="94">
        <f>VOLUME[[#This Row],[Dólar Americano]]*5.0795</f>
        <v>1.5069967269500002E-3</v>
      </c>
    </row>
    <row r="259" spans="2:6" ht="20.100000000000001" customHeight="1" x14ac:dyDescent="0.25">
      <c r="B259" s="60" t="s">
        <v>277</v>
      </c>
      <c r="C259" s="61" t="s">
        <v>678</v>
      </c>
      <c r="D259" s="95">
        <v>2.9668210000000001E-3</v>
      </c>
      <c r="E259" s="68">
        <v>2.9668210000000002E-4</v>
      </c>
      <c r="F259" s="94">
        <f>VOLUME[[#This Row],[Dólar Americano]]*5.0795</f>
        <v>1.5069967269500002E-3</v>
      </c>
    </row>
    <row r="260" spans="2:6" ht="20.100000000000001" customHeight="1" x14ac:dyDescent="0.25">
      <c r="B260" s="60" t="s">
        <v>277</v>
      </c>
      <c r="C260" s="61" t="s">
        <v>425</v>
      </c>
      <c r="D260" s="95">
        <v>2.9629629999999999E-3</v>
      </c>
      <c r="E260" s="68">
        <v>2.9629629999999998E-4</v>
      </c>
      <c r="F260" s="94">
        <f>VOLUME[[#This Row],[Dólar Americano]]*5.0795</f>
        <v>1.5050370558500001E-3</v>
      </c>
    </row>
    <row r="261" spans="2:6" ht="20.100000000000001" customHeight="1" x14ac:dyDescent="0.25">
      <c r="B261" s="60" t="s">
        <v>277</v>
      </c>
      <c r="C261" s="61" t="s">
        <v>570</v>
      </c>
      <c r="D261" s="95">
        <v>2.9591049E-3</v>
      </c>
      <c r="E261" s="68">
        <v>2.9591049999999999E-4</v>
      </c>
      <c r="F261" s="94">
        <f>VOLUME[[#This Row],[Dólar Americano]]*5.0795</f>
        <v>1.5030773847500001E-3</v>
      </c>
    </row>
    <row r="262" spans="2:6" ht="20.100000000000001" customHeight="1" x14ac:dyDescent="0.25">
      <c r="B262" s="60" t="s">
        <v>277</v>
      </c>
      <c r="C262" s="61" t="s">
        <v>352</v>
      </c>
      <c r="D262" s="95">
        <v>2.9552468999999998E-3</v>
      </c>
      <c r="E262" s="68">
        <v>2.9552469999999999E-4</v>
      </c>
      <c r="F262" s="94">
        <f>VOLUME[[#This Row],[Dólar Americano]]*5.0795</f>
        <v>1.5011177136500002E-3</v>
      </c>
    </row>
    <row r="263" spans="2:6" ht="20.100000000000001" customHeight="1" x14ac:dyDescent="0.25">
      <c r="B263" s="60" t="s">
        <v>277</v>
      </c>
      <c r="C263" s="61" t="s">
        <v>476</v>
      </c>
      <c r="D263" s="95">
        <v>2.9552468999999998E-3</v>
      </c>
      <c r="E263" s="68">
        <v>2.9552469999999999E-4</v>
      </c>
      <c r="F263" s="94">
        <f>VOLUME[[#This Row],[Dólar Americano]]*5.0795</f>
        <v>1.5011177136500002E-3</v>
      </c>
    </row>
    <row r="264" spans="2:6" ht="20.100000000000001" customHeight="1" x14ac:dyDescent="0.25">
      <c r="B264" s="60" t="s">
        <v>277</v>
      </c>
      <c r="C264" s="61" t="s">
        <v>421</v>
      </c>
      <c r="D264" s="95">
        <v>2.9320988E-3</v>
      </c>
      <c r="E264" s="68">
        <v>2.9320989999999999E-4</v>
      </c>
      <c r="F264" s="94">
        <f>VOLUME[[#This Row],[Dólar Americano]]*5.0795</f>
        <v>1.48935968705E-3</v>
      </c>
    </row>
    <row r="265" spans="2:6" ht="20.100000000000001" customHeight="1" x14ac:dyDescent="0.25">
      <c r="B265" s="60" t="s">
        <v>277</v>
      </c>
      <c r="C265" s="61" t="s">
        <v>526</v>
      </c>
      <c r="D265" s="95">
        <v>2.9166666999999999E-3</v>
      </c>
      <c r="E265" s="68">
        <v>2.9166670000000002E-4</v>
      </c>
      <c r="F265" s="94">
        <f>VOLUME[[#This Row],[Dólar Americano]]*5.0795</f>
        <v>1.4815210026500002E-3</v>
      </c>
    </row>
    <row r="266" spans="2:6" ht="20.100000000000001" customHeight="1" x14ac:dyDescent="0.25">
      <c r="B266" s="60" t="s">
        <v>277</v>
      </c>
      <c r="C266" s="61" t="s">
        <v>434</v>
      </c>
      <c r="D266" s="95">
        <v>2.9128086E-3</v>
      </c>
      <c r="E266" s="68">
        <v>2.9128090000000003E-4</v>
      </c>
      <c r="F266" s="94">
        <f>VOLUME[[#This Row],[Dólar Americano]]*5.0795</f>
        <v>1.4795613315500002E-3</v>
      </c>
    </row>
    <row r="267" spans="2:6" ht="20.100000000000001" customHeight="1" x14ac:dyDescent="0.25">
      <c r="B267" s="60" t="s">
        <v>277</v>
      </c>
      <c r="C267" s="61" t="s">
        <v>488</v>
      </c>
      <c r="D267" s="95">
        <v>2.9050925999999999E-3</v>
      </c>
      <c r="E267" s="68">
        <v>2.9050929999999999E-4</v>
      </c>
      <c r="F267" s="94">
        <f>VOLUME[[#This Row],[Dólar Americano]]*5.0795</f>
        <v>1.4756419893500001E-3</v>
      </c>
    </row>
    <row r="268" spans="2:6" ht="20.100000000000001" customHeight="1" x14ac:dyDescent="0.25">
      <c r="B268" s="60" t="s">
        <v>277</v>
      </c>
      <c r="C268" s="61" t="s">
        <v>563</v>
      </c>
      <c r="D268" s="95">
        <v>2.9050925999999999E-3</v>
      </c>
      <c r="E268" s="68">
        <v>2.9050929999999999E-4</v>
      </c>
      <c r="F268" s="94">
        <f>VOLUME[[#This Row],[Dólar Americano]]*5.0795</f>
        <v>1.4756419893500001E-3</v>
      </c>
    </row>
    <row r="269" spans="2:6" ht="20.100000000000001" customHeight="1" x14ac:dyDescent="0.25">
      <c r="B269" s="60" t="s">
        <v>277</v>
      </c>
      <c r="C269" s="61" t="s">
        <v>386</v>
      </c>
      <c r="D269" s="95">
        <v>2.8742284000000001E-3</v>
      </c>
      <c r="E269" s="68">
        <v>2.8742280000000002E-4</v>
      </c>
      <c r="F269" s="94">
        <f>VOLUME[[#This Row],[Dólar Americano]]*5.0795</f>
        <v>1.4599641126000001E-3</v>
      </c>
    </row>
    <row r="270" spans="2:6" ht="20.100000000000001" customHeight="1" x14ac:dyDescent="0.25">
      <c r="B270" s="60" t="s">
        <v>277</v>
      </c>
      <c r="C270" s="61" t="s">
        <v>528</v>
      </c>
      <c r="D270" s="95">
        <v>2.7469135999999999E-3</v>
      </c>
      <c r="E270" s="68">
        <v>2.746914E-4</v>
      </c>
      <c r="F270" s="94">
        <f>VOLUME[[#This Row],[Dólar Americano]]*5.0795</f>
        <v>1.3952949663000001E-3</v>
      </c>
    </row>
    <row r="271" spans="2:6" ht="20.100000000000001" customHeight="1" x14ac:dyDescent="0.25">
      <c r="B271" s="60" t="s">
        <v>277</v>
      </c>
      <c r="C271" s="61" t="s">
        <v>628</v>
      </c>
      <c r="D271" s="95">
        <v>2.7237654000000001E-3</v>
      </c>
      <c r="E271" s="68">
        <v>2.7237650000000002E-4</v>
      </c>
      <c r="F271" s="94">
        <f>VOLUME[[#This Row],[Dólar Americano]]*5.0795</f>
        <v>1.3835364317500002E-3</v>
      </c>
    </row>
    <row r="272" spans="2:6" ht="20.100000000000001" customHeight="1" x14ac:dyDescent="0.25">
      <c r="B272" s="60" t="s">
        <v>277</v>
      </c>
      <c r="C272" s="61" t="s">
        <v>478</v>
      </c>
      <c r="D272" s="95">
        <v>2.6967593000000001E-3</v>
      </c>
      <c r="E272" s="68">
        <v>2.6967590000000002E-4</v>
      </c>
      <c r="F272" s="94">
        <f>VOLUME[[#This Row],[Dólar Americano]]*5.0795</f>
        <v>1.3698187340500001E-3</v>
      </c>
    </row>
    <row r="273" spans="2:6" ht="20.100000000000001" customHeight="1" x14ac:dyDescent="0.25">
      <c r="B273" s="60" t="s">
        <v>277</v>
      </c>
      <c r="C273" s="61" t="s">
        <v>675</v>
      </c>
      <c r="D273" s="95">
        <v>2.6890432E-3</v>
      </c>
      <c r="E273" s="68">
        <v>2.6890429999999998E-4</v>
      </c>
      <c r="F273" s="94">
        <f>VOLUME[[#This Row],[Dólar Americano]]*5.0795</f>
        <v>1.36589939185E-3</v>
      </c>
    </row>
    <row r="274" spans="2:6" ht="20.100000000000001" customHeight="1" x14ac:dyDescent="0.25">
      <c r="B274" s="60" t="s">
        <v>277</v>
      </c>
      <c r="C274" s="61" t="s">
        <v>419</v>
      </c>
      <c r="D274" s="95">
        <v>2.6620369999999999E-3</v>
      </c>
      <c r="E274" s="68">
        <v>2.6620369999999998E-4</v>
      </c>
      <c r="F274" s="94">
        <f>VOLUME[[#This Row],[Dólar Americano]]*5.0795</f>
        <v>1.3521816941499999E-3</v>
      </c>
    </row>
    <row r="275" spans="2:6" ht="20.100000000000001" customHeight="1" x14ac:dyDescent="0.25">
      <c r="B275" s="60" t="s">
        <v>277</v>
      </c>
      <c r="C275" s="61" t="s">
        <v>510</v>
      </c>
      <c r="D275" s="95">
        <v>2.650463E-3</v>
      </c>
      <c r="E275" s="68">
        <v>2.650463E-4</v>
      </c>
      <c r="F275" s="94">
        <f>VOLUME[[#This Row],[Dólar Americano]]*5.0795</f>
        <v>1.34630268085E-3</v>
      </c>
    </row>
    <row r="276" spans="2:6" ht="20.100000000000001" customHeight="1" x14ac:dyDescent="0.25">
      <c r="B276" s="60" t="s">
        <v>277</v>
      </c>
      <c r="C276" s="61" t="s">
        <v>638</v>
      </c>
      <c r="D276" s="95">
        <v>2.650463E-3</v>
      </c>
      <c r="E276" s="68">
        <v>2.650463E-4</v>
      </c>
      <c r="F276" s="94">
        <f>VOLUME[[#This Row],[Dólar Americano]]*5.0795</f>
        <v>1.34630268085E-3</v>
      </c>
    </row>
    <row r="277" spans="2:6" ht="20.100000000000001" customHeight="1" x14ac:dyDescent="0.25">
      <c r="B277" s="60" t="s">
        <v>277</v>
      </c>
      <c r="C277" s="61" t="s">
        <v>658</v>
      </c>
      <c r="D277" s="95">
        <v>2.650463E-3</v>
      </c>
      <c r="E277" s="68">
        <v>2.650463E-4</v>
      </c>
      <c r="F277" s="94">
        <f>VOLUME[[#This Row],[Dólar Americano]]*5.0795</f>
        <v>1.34630268085E-3</v>
      </c>
    </row>
    <row r="278" spans="2:6" ht="20.100000000000001" customHeight="1" x14ac:dyDescent="0.25">
      <c r="B278" s="60" t="s">
        <v>277</v>
      </c>
      <c r="C278" s="61" t="s">
        <v>441</v>
      </c>
      <c r="D278" s="95">
        <v>2.6466049000000002E-3</v>
      </c>
      <c r="E278" s="68">
        <v>2.6466050000000001E-4</v>
      </c>
      <c r="F278" s="94">
        <f>VOLUME[[#This Row],[Dólar Americano]]*5.0795</f>
        <v>1.3443430097500001E-3</v>
      </c>
    </row>
    <row r="279" spans="2:6" ht="20.100000000000001" customHeight="1" x14ac:dyDescent="0.25">
      <c r="B279" s="60" t="s">
        <v>277</v>
      </c>
      <c r="C279" s="61" t="s">
        <v>472</v>
      </c>
      <c r="D279" s="95">
        <v>2.6466049000000002E-3</v>
      </c>
      <c r="E279" s="68">
        <v>2.6466050000000001E-4</v>
      </c>
      <c r="F279" s="94">
        <f>VOLUME[[#This Row],[Dólar Americano]]*5.0795</f>
        <v>1.3443430097500001E-3</v>
      </c>
    </row>
    <row r="280" spans="2:6" ht="20.100000000000001" customHeight="1" x14ac:dyDescent="0.25">
      <c r="B280" s="60" t="s">
        <v>277</v>
      </c>
      <c r="C280" s="61" t="s">
        <v>606</v>
      </c>
      <c r="D280" s="95">
        <v>2.6427468999999999E-3</v>
      </c>
      <c r="E280" s="68">
        <v>2.6427470000000002E-4</v>
      </c>
      <c r="F280" s="94">
        <f>VOLUME[[#This Row],[Dólar Americano]]*5.0795</f>
        <v>1.3423833386500001E-3</v>
      </c>
    </row>
    <row r="281" spans="2:6" ht="20.100000000000001" customHeight="1" x14ac:dyDescent="0.25">
      <c r="B281" s="60" t="s">
        <v>277</v>
      </c>
      <c r="C281" s="61" t="s">
        <v>633</v>
      </c>
      <c r="D281" s="95">
        <v>2.6388889000000001E-3</v>
      </c>
      <c r="E281" s="68">
        <v>2.6388889999999997E-4</v>
      </c>
      <c r="F281" s="94">
        <f>VOLUME[[#This Row],[Dólar Americano]]*5.0795</f>
        <v>1.34042366755E-3</v>
      </c>
    </row>
    <row r="282" spans="2:6" ht="20.100000000000001" customHeight="1" x14ac:dyDescent="0.25">
      <c r="B282" s="60" t="s">
        <v>277</v>
      </c>
      <c r="C282" s="61" t="s">
        <v>383</v>
      </c>
      <c r="D282" s="95">
        <v>2.6350308999999999E-3</v>
      </c>
      <c r="E282" s="68">
        <v>2.6350309999999998E-4</v>
      </c>
      <c r="F282" s="94">
        <f>VOLUME[[#This Row],[Dólar Americano]]*5.0795</f>
        <v>1.33846399645E-3</v>
      </c>
    </row>
    <row r="283" spans="2:6" ht="20.100000000000001" customHeight="1" x14ac:dyDescent="0.25">
      <c r="B283" s="60" t="s">
        <v>277</v>
      </c>
      <c r="C283" s="61" t="s">
        <v>596</v>
      </c>
      <c r="D283" s="95">
        <v>2.6350308999999999E-3</v>
      </c>
      <c r="E283" s="68">
        <v>2.6350309999999998E-4</v>
      </c>
      <c r="F283" s="94">
        <f>VOLUME[[#This Row],[Dólar Americano]]*5.0795</f>
        <v>1.33846399645E-3</v>
      </c>
    </row>
    <row r="284" spans="2:6" ht="20.100000000000001" customHeight="1" x14ac:dyDescent="0.25">
      <c r="B284" s="60" t="s">
        <v>277</v>
      </c>
      <c r="C284" s="61" t="s">
        <v>417</v>
      </c>
      <c r="D284" s="95">
        <v>2.6273147999999998E-3</v>
      </c>
      <c r="E284" s="68">
        <v>2.627315E-4</v>
      </c>
      <c r="F284" s="94">
        <f>VOLUME[[#This Row],[Dólar Americano]]*5.0795</f>
        <v>1.3345446542500001E-3</v>
      </c>
    </row>
    <row r="285" spans="2:6" ht="20.100000000000001" customHeight="1" x14ac:dyDescent="0.25">
      <c r="B285" s="60" t="s">
        <v>277</v>
      </c>
      <c r="C285" s="61" t="s">
        <v>439</v>
      </c>
      <c r="D285" s="95">
        <v>2.6234568E-3</v>
      </c>
      <c r="E285" s="68">
        <v>2.623457E-4</v>
      </c>
      <c r="F285" s="94">
        <f>VOLUME[[#This Row],[Dólar Americano]]*5.0795</f>
        <v>1.3325849831500002E-3</v>
      </c>
    </row>
    <row r="286" spans="2:6" ht="20.100000000000001" customHeight="1" x14ac:dyDescent="0.25">
      <c r="B286" s="60" t="s">
        <v>277</v>
      </c>
      <c r="C286" s="61" t="s">
        <v>470</v>
      </c>
      <c r="D286" s="95">
        <v>2.6157406999999999E-3</v>
      </c>
      <c r="E286" s="68">
        <v>2.6157410000000002E-4</v>
      </c>
      <c r="F286" s="94">
        <f>VOLUME[[#This Row],[Dólar Americano]]*5.0795</f>
        <v>1.3286656409500002E-3</v>
      </c>
    </row>
    <row r="287" spans="2:6" ht="20.100000000000001" customHeight="1" x14ac:dyDescent="0.25">
      <c r="B287" s="60" t="s">
        <v>277</v>
      </c>
      <c r="C287" s="61" t="s">
        <v>623</v>
      </c>
      <c r="D287" s="95">
        <v>2.6157406999999999E-3</v>
      </c>
      <c r="E287" s="68">
        <v>2.6157410000000002E-4</v>
      </c>
      <c r="F287" s="94">
        <f>VOLUME[[#This Row],[Dólar Americano]]*5.0795</f>
        <v>1.3286656409500002E-3</v>
      </c>
    </row>
    <row r="288" spans="2:6" ht="20.100000000000001" customHeight="1" x14ac:dyDescent="0.25">
      <c r="B288" s="60" t="s">
        <v>277</v>
      </c>
      <c r="C288" s="61" t="s">
        <v>674</v>
      </c>
      <c r="D288" s="95">
        <v>2.5270062000000001E-3</v>
      </c>
      <c r="E288" s="68">
        <v>2.527006E-4</v>
      </c>
      <c r="F288" s="94">
        <f>VOLUME[[#This Row],[Dólar Americano]]*5.0795</f>
        <v>1.2835926977000001E-3</v>
      </c>
    </row>
    <row r="289" spans="2:6" ht="20.100000000000001" customHeight="1" x14ac:dyDescent="0.25">
      <c r="B289" s="60" t="s">
        <v>277</v>
      </c>
      <c r="C289" s="61" t="s">
        <v>655</v>
      </c>
      <c r="D289" s="95">
        <v>2.4961419999999998E-3</v>
      </c>
      <c r="E289" s="68">
        <v>2.4961420000000001E-4</v>
      </c>
      <c r="F289" s="94">
        <f>VOLUME[[#This Row],[Dólar Americano]]*5.0795</f>
        <v>1.2679153289000002E-3</v>
      </c>
    </row>
    <row r="290" spans="2:6" ht="20.100000000000001" customHeight="1" x14ac:dyDescent="0.25">
      <c r="B290" s="60" t="s">
        <v>277</v>
      </c>
      <c r="C290" s="61" t="s">
        <v>499</v>
      </c>
      <c r="D290" s="95">
        <v>2.4845678999999999E-3</v>
      </c>
      <c r="E290" s="68">
        <v>2.4845679999999998E-4</v>
      </c>
      <c r="F290" s="94">
        <f>VOLUME[[#This Row],[Dólar Americano]]*5.0795</f>
        <v>1.2620363155999999E-3</v>
      </c>
    </row>
    <row r="291" spans="2:6" ht="20.100000000000001" customHeight="1" x14ac:dyDescent="0.25">
      <c r="B291" s="60" t="s">
        <v>277</v>
      </c>
      <c r="C291" s="61" t="s">
        <v>520</v>
      </c>
      <c r="D291" s="95">
        <v>1.1018518999999999E-3</v>
      </c>
      <c r="E291" s="68">
        <v>1.101852E-4</v>
      </c>
      <c r="F291" s="94">
        <f>VOLUME[[#This Row],[Dólar Americano]]*5.0795</f>
        <v>5.5968572340000004E-4</v>
      </c>
    </row>
    <row r="292" spans="2:6" ht="20.100000000000001" customHeight="1" x14ac:dyDescent="0.25">
      <c r="B292" s="60" t="s">
        <v>277</v>
      </c>
      <c r="C292" s="61" t="s">
        <v>486</v>
      </c>
      <c r="D292" s="95">
        <v>8.703704E-4</v>
      </c>
      <c r="E292" s="68">
        <v>8.7037E-5</v>
      </c>
      <c r="F292" s="94">
        <f>VOLUME[[#This Row],[Dólar Americano]]*5.0795</f>
        <v>4.4210444150000005E-4</v>
      </c>
    </row>
    <row r="293" spans="2:6" ht="20.100000000000001" customHeight="1" x14ac:dyDescent="0.25">
      <c r="B293" s="60" t="s">
        <v>277</v>
      </c>
      <c r="C293" s="61" t="s">
        <v>491</v>
      </c>
      <c r="D293" s="95">
        <v>8.6728399999999996E-4</v>
      </c>
      <c r="E293" s="68">
        <v>8.6728400000000001E-5</v>
      </c>
      <c r="F293" s="94">
        <f>VOLUME[[#This Row],[Dólar Americano]]*5.0795</f>
        <v>4.4053690780000005E-4</v>
      </c>
    </row>
    <row r="294" spans="2:6" ht="20.100000000000001" customHeight="1" x14ac:dyDescent="0.25">
      <c r="B294" s="60" t="s">
        <v>277</v>
      </c>
      <c r="C294" s="61" t="s">
        <v>615</v>
      </c>
      <c r="D294" s="95">
        <v>8.6419749999999999E-4</v>
      </c>
      <c r="E294" s="68">
        <v>8.6419800000000002E-5</v>
      </c>
      <c r="F294" s="94">
        <f>VOLUME[[#This Row],[Dólar Americano]]*5.0795</f>
        <v>4.3896937410000005E-4</v>
      </c>
    </row>
    <row r="295" spans="2:6" ht="20.100000000000001" customHeight="1" x14ac:dyDescent="0.25">
      <c r="B295" s="60" t="s">
        <v>277</v>
      </c>
      <c r="C295" s="61" t="s">
        <v>382</v>
      </c>
      <c r="D295" s="95">
        <v>8.3950620000000002E-4</v>
      </c>
      <c r="E295" s="68">
        <v>8.3950599999999995E-5</v>
      </c>
      <c r="F295" s="94">
        <f>VOLUME[[#This Row],[Dólar Americano]]*5.0795</f>
        <v>4.2642707269999999E-4</v>
      </c>
    </row>
    <row r="296" spans="2:6" ht="20.100000000000001" customHeight="1" x14ac:dyDescent="0.25">
      <c r="B296" s="60" t="s">
        <v>277</v>
      </c>
      <c r="C296" s="61" t="s">
        <v>468</v>
      </c>
      <c r="D296" s="95">
        <v>8.3024689999999996E-4</v>
      </c>
      <c r="E296" s="68">
        <v>8.3024700000000005E-5</v>
      </c>
      <c r="F296" s="94">
        <f>VOLUME[[#This Row],[Dólar Americano]]*5.0795</f>
        <v>4.2172396365000006E-4</v>
      </c>
    </row>
    <row r="297" spans="2:6" ht="20.100000000000001" customHeight="1" x14ac:dyDescent="0.25">
      <c r="B297" s="60" t="s">
        <v>277</v>
      </c>
      <c r="C297" s="61" t="s">
        <v>645</v>
      </c>
      <c r="D297" s="95">
        <v>8.2407409999999998E-4</v>
      </c>
      <c r="E297" s="68">
        <v>8.24074E-5</v>
      </c>
      <c r="F297" s="94">
        <f>VOLUME[[#This Row],[Dólar Americano]]*5.0795</f>
        <v>4.1858838830000002E-4</v>
      </c>
    </row>
    <row r="298" spans="2:6" ht="20.100000000000001" customHeight="1" x14ac:dyDescent="0.25">
      <c r="B298" s="60" t="s">
        <v>277</v>
      </c>
      <c r="C298" s="61" t="s">
        <v>542</v>
      </c>
      <c r="D298" s="95">
        <v>8.1790119999999996E-4</v>
      </c>
      <c r="E298" s="68">
        <v>8.1790099999999995E-5</v>
      </c>
      <c r="F298" s="94">
        <f>VOLUME[[#This Row],[Dólar Americano]]*5.0795</f>
        <v>4.1545281294999998E-4</v>
      </c>
    </row>
    <row r="299" spans="2:6" ht="20.100000000000001" customHeight="1" x14ac:dyDescent="0.25">
      <c r="B299" s="60" t="s">
        <v>277</v>
      </c>
      <c r="C299" s="61" t="s">
        <v>608</v>
      </c>
      <c r="D299" s="95">
        <v>8.0864200000000004E-4</v>
      </c>
      <c r="E299" s="68">
        <v>8.0864200000000004E-5</v>
      </c>
      <c r="F299" s="94">
        <f>VOLUME[[#This Row],[Dólar Americano]]*5.0795</f>
        <v>4.1074970390000005E-4</v>
      </c>
    </row>
    <row r="300" spans="2:6" ht="20.100000000000001" customHeight="1" x14ac:dyDescent="0.25">
      <c r="B300" s="60" t="s">
        <v>277</v>
      </c>
      <c r="C300" s="61" t="s">
        <v>601</v>
      </c>
      <c r="D300" s="95">
        <v>8.055556E-4</v>
      </c>
      <c r="E300" s="68">
        <v>8.0555600000000005E-5</v>
      </c>
      <c r="F300" s="94">
        <f>VOLUME[[#This Row],[Dólar Americano]]*5.0795</f>
        <v>4.0918217020000005E-4</v>
      </c>
    </row>
    <row r="301" spans="2:6" ht="20.100000000000001" customHeight="1" x14ac:dyDescent="0.25">
      <c r="B301" s="60" t="s">
        <v>277</v>
      </c>
      <c r="C301" s="61" t="s">
        <v>454</v>
      </c>
      <c r="D301" s="95">
        <v>8.0246910000000002E-4</v>
      </c>
      <c r="E301" s="68">
        <v>8.0246899999999999E-5</v>
      </c>
      <c r="F301" s="94">
        <f>VOLUME[[#This Row],[Dólar Americano]]*5.0795</f>
        <v>4.0761412855000001E-4</v>
      </c>
    </row>
    <row r="302" spans="2:6" ht="20.100000000000001" customHeight="1" x14ac:dyDescent="0.25">
      <c r="B302" s="60" t="s">
        <v>277</v>
      </c>
      <c r="C302" s="61" t="s">
        <v>429</v>
      </c>
      <c r="D302" s="95">
        <v>7.9938269999999998E-4</v>
      </c>
      <c r="E302" s="68">
        <v>7.99383E-5</v>
      </c>
      <c r="F302" s="94">
        <f>VOLUME[[#This Row],[Dólar Americano]]*5.0795</f>
        <v>4.0604659485000001E-4</v>
      </c>
    </row>
    <row r="303" spans="2:6" ht="20.100000000000001" customHeight="1" x14ac:dyDescent="0.25">
      <c r="B303" s="60" t="s">
        <v>277</v>
      </c>
      <c r="C303" s="61" t="s">
        <v>480</v>
      </c>
      <c r="D303" s="95">
        <v>7.9629630000000004E-4</v>
      </c>
      <c r="E303" s="68">
        <v>7.9629599999999994E-5</v>
      </c>
      <c r="F303" s="94">
        <f>VOLUME[[#This Row],[Dólar Americano]]*5.0795</f>
        <v>4.0447855320000002E-4</v>
      </c>
    </row>
    <row r="304" spans="2:6" ht="20.100000000000001" customHeight="1" x14ac:dyDescent="0.25">
      <c r="B304" s="60" t="s">
        <v>277</v>
      </c>
      <c r="C304" s="61" t="s">
        <v>573</v>
      </c>
      <c r="D304" s="95">
        <v>7.9629630000000004E-4</v>
      </c>
      <c r="E304" s="68">
        <v>7.9629599999999994E-5</v>
      </c>
      <c r="F304" s="94">
        <f>VOLUME[[#This Row],[Dólar Americano]]*5.0795</f>
        <v>4.0447855320000002E-4</v>
      </c>
    </row>
    <row r="305" spans="2:6" ht="20.100000000000001" customHeight="1" x14ac:dyDescent="0.25">
      <c r="B305" s="60" t="s">
        <v>277</v>
      </c>
      <c r="C305" s="61" t="s">
        <v>456</v>
      </c>
      <c r="D305" s="95">
        <v>7.932099E-4</v>
      </c>
      <c r="E305" s="68">
        <v>7.9320999999999995E-5</v>
      </c>
      <c r="F305" s="94">
        <f>VOLUME[[#This Row],[Dólar Americano]]*5.0795</f>
        <v>4.0291101950000002E-4</v>
      </c>
    </row>
    <row r="306" spans="2:6" ht="20.100000000000001" customHeight="1" x14ac:dyDescent="0.25">
      <c r="B306" s="60" t="s">
        <v>277</v>
      </c>
      <c r="C306" s="61" t="s">
        <v>459</v>
      </c>
      <c r="D306" s="95">
        <v>7.932099E-4</v>
      </c>
      <c r="E306" s="68">
        <v>7.9320999999999995E-5</v>
      </c>
      <c r="F306" s="94">
        <f>VOLUME[[#This Row],[Dólar Americano]]*5.0795</f>
        <v>4.0291101950000002E-4</v>
      </c>
    </row>
    <row r="307" spans="2:6" ht="20.100000000000001" customHeight="1" x14ac:dyDescent="0.25">
      <c r="B307" s="60" t="s">
        <v>277</v>
      </c>
      <c r="C307" s="61" t="s">
        <v>666</v>
      </c>
      <c r="D307" s="95">
        <v>7.932099E-4</v>
      </c>
      <c r="E307" s="68">
        <v>7.9320999999999995E-5</v>
      </c>
      <c r="F307" s="94">
        <f>VOLUME[[#This Row],[Dólar Americano]]*5.0795</f>
        <v>4.0291101950000002E-4</v>
      </c>
    </row>
    <row r="308" spans="2:6" ht="20.100000000000001" customHeight="1" x14ac:dyDescent="0.25">
      <c r="B308" s="60" t="s">
        <v>277</v>
      </c>
      <c r="C308" s="61" t="s">
        <v>446</v>
      </c>
      <c r="D308" s="95">
        <v>7.9012349999999995E-4</v>
      </c>
      <c r="E308" s="68">
        <v>7.9012399999999996E-5</v>
      </c>
      <c r="F308" s="94">
        <f>VOLUME[[#This Row],[Dólar Americano]]*5.0795</f>
        <v>4.0134348580000002E-4</v>
      </c>
    </row>
    <row r="309" spans="2:6" ht="20.100000000000001" customHeight="1" x14ac:dyDescent="0.25">
      <c r="B309" s="60" t="s">
        <v>277</v>
      </c>
      <c r="C309" s="61" t="s">
        <v>457</v>
      </c>
      <c r="D309" s="95">
        <v>7.9012349999999995E-4</v>
      </c>
      <c r="E309" s="68">
        <v>7.9012399999999996E-5</v>
      </c>
      <c r="F309" s="94">
        <f>VOLUME[[#This Row],[Dólar Americano]]*5.0795</f>
        <v>4.0134348580000002E-4</v>
      </c>
    </row>
    <row r="310" spans="2:6" ht="20.100000000000001" customHeight="1" x14ac:dyDescent="0.25">
      <c r="B310" s="60" t="s">
        <v>277</v>
      </c>
      <c r="C310" s="61" t="s">
        <v>506</v>
      </c>
      <c r="D310" s="95">
        <v>7.9012349999999995E-4</v>
      </c>
      <c r="E310" s="68">
        <v>7.9012399999999996E-5</v>
      </c>
      <c r="F310" s="94">
        <f>VOLUME[[#This Row],[Dólar Americano]]*5.0795</f>
        <v>4.0134348580000002E-4</v>
      </c>
    </row>
    <row r="311" spans="2:6" ht="20.100000000000001" customHeight="1" x14ac:dyDescent="0.25">
      <c r="B311" s="60" t="s">
        <v>277</v>
      </c>
      <c r="C311" s="61" t="s">
        <v>611</v>
      </c>
      <c r="D311" s="95">
        <v>7.9012349999999995E-4</v>
      </c>
      <c r="E311" s="68">
        <v>7.9012399999999996E-5</v>
      </c>
      <c r="F311" s="94">
        <f>VOLUME[[#This Row],[Dólar Americano]]*5.0795</f>
        <v>4.0134348580000002E-4</v>
      </c>
    </row>
    <row r="312" spans="2:6" ht="20.100000000000001" customHeight="1" x14ac:dyDescent="0.25">
      <c r="B312" s="60" t="s">
        <v>277</v>
      </c>
      <c r="C312" s="61" t="s">
        <v>389</v>
      </c>
      <c r="D312" s="95">
        <v>7.8703699999999998E-4</v>
      </c>
      <c r="E312" s="68">
        <v>7.8703700000000003E-5</v>
      </c>
      <c r="F312" s="94">
        <f>VOLUME[[#This Row],[Dólar Americano]]*5.0795</f>
        <v>3.9977544415000004E-4</v>
      </c>
    </row>
    <row r="313" spans="2:6" ht="20.100000000000001" customHeight="1" x14ac:dyDescent="0.25">
      <c r="B313" s="60" t="s">
        <v>277</v>
      </c>
      <c r="C313" s="61" t="s">
        <v>408</v>
      </c>
      <c r="D313" s="95">
        <v>7.8703699999999998E-4</v>
      </c>
      <c r="E313" s="68">
        <v>7.8703700000000003E-5</v>
      </c>
      <c r="F313" s="94">
        <f>VOLUME[[#This Row],[Dólar Americano]]*5.0795</f>
        <v>3.9977544415000004E-4</v>
      </c>
    </row>
    <row r="314" spans="2:6" ht="20.100000000000001" customHeight="1" x14ac:dyDescent="0.25">
      <c r="B314" s="60" t="s">
        <v>277</v>
      </c>
      <c r="C314" s="61" t="s">
        <v>414</v>
      </c>
      <c r="D314" s="95">
        <v>7.8703699999999998E-4</v>
      </c>
      <c r="E314" s="68">
        <v>7.8703700000000003E-5</v>
      </c>
      <c r="F314" s="94">
        <f>VOLUME[[#This Row],[Dólar Americano]]*5.0795</f>
        <v>3.9977544415000004E-4</v>
      </c>
    </row>
    <row r="315" spans="2:6" ht="20.100000000000001" customHeight="1" x14ac:dyDescent="0.25">
      <c r="B315" s="60" t="s">
        <v>277</v>
      </c>
      <c r="C315" s="61" t="s">
        <v>461</v>
      </c>
      <c r="D315" s="95">
        <v>7.8703699999999998E-4</v>
      </c>
      <c r="E315" s="68">
        <v>7.8703700000000003E-5</v>
      </c>
      <c r="F315" s="94">
        <f>VOLUME[[#This Row],[Dólar Americano]]*5.0795</f>
        <v>3.9977544415000004E-4</v>
      </c>
    </row>
    <row r="316" spans="2:6" ht="20.100000000000001" customHeight="1" x14ac:dyDescent="0.25">
      <c r="B316" s="60" t="s">
        <v>277</v>
      </c>
      <c r="C316" s="61" t="s">
        <v>477</v>
      </c>
      <c r="D316" s="95">
        <v>7.8703699999999998E-4</v>
      </c>
      <c r="E316" s="68">
        <v>7.8703700000000003E-5</v>
      </c>
      <c r="F316" s="94">
        <f>VOLUME[[#This Row],[Dólar Americano]]*5.0795</f>
        <v>3.9977544415000004E-4</v>
      </c>
    </row>
    <row r="317" spans="2:6" ht="20.100000000000001" customHeight="1" x14ac:dyDescent="0.25">
      <c r="B317" s="60" t="s">
        <v>277</v>
      </c>
      <c r="C317" s="61" t="s">
        <v>479</v>
      </c>
      <c r="D317" s="95">
        <v>7.8703699999999998E-4</v>
      </c>
      <c r="E317" s="68">
        <v>7.8703700000000003E-5</v>
      </c>
      <c r="F317" s="94">
        <f>VOLUME[[#This Row],[Dólar Americano]]*5.0795</f>
        <v>3.9977544415000004E-4</v>
      </c>
    </row>
    <row r="318" spans="2:6" ht="20.100000000000001" customHeight="1" x14ac:dyDescent="0.25">
      <c r="B318" s="60" t="s">
        <v>277</v>
      </c>
      <c r="C318" s="61" t="s">
        <v>591</v>
      </c>
      <c r="D318" s="95">
        <v>7.8703699999999998E-4</v>
      </c>
      <c r="E318" s="68">
        <v>7.8703700000000003E-5</v>
      </c>
      <c r="F318" s="94">
        <f>VOLUME[[#This Row],[Dólar Americano]]*5.0795</f>
        <v>3.9977544415000004E-4</v>
      </c>
    </row>
    <row r="319" spans="2:6" ht="20.100000000000001" customHeight="1" x14ac:dyDescent="0.25">
      <c r="B319" s="60" t="s">
        <v>277</v>
      </c>
      <c r="C319" s="61" t="s">
        <v>663</v>
      </c>
      <c r="D319" s="95">
        <v>7.8703699999999998E-4</v>
      </c>
      <c r="E319" s="68">
        <v>7.8703700000000003E-5</v>
      </c>
      <c r="F319" s="94">
        <f>VOLUME[[#This Row],[Dólar Americano]]*5.0795</f>
        <v>3.9977544415000004E-4</v>
      </c>
    </row>
    <row r="320" spans="2:6" ht="20.100000000000001" customHeight="1" x14ac:dyDescent="0.25">
      <c r="B320" s="60" t="s">
        <v>277</v>
      </c>
      <c r="C320" s="61" t="s">
        <v>667</v>
      </c>
      <c r="D320" s="95">
        <v>7.8395060000000004E-4</v>
      </c>
      <c r="E320" s="68">
        <v>7.8395100000000004E-5</v>
      </c>
      <c r="F320" s="94">
        <f>VOLUME[[#This Row],[Dólar Americano]]*5.0795</f>
        <v>3.9820791045000004E-4</v>
      </c>
    </row>
    <row r="321" spans="2:6" ht="20.100000000000001" customHeight="1" x14ac:dyDescent="0.25">
      <c r="B321" s="60" t="s">
        <v>277</v>
      </c>
      <c r="C321" s="61" t="s">
        <v>392</v>
      </c>
      <c r="D321" s="95">
        <v>7.808642E-4</v>
      </c>
      <c r="E321" s="68">
        <v>7.8086399999999998E-5</v>
      </c>
      <c r="F321" s="94">
        <f>VOLUME[[#This Row],[Dólar Americano]]*5.0795</f>
        <v>3.966398688E-4</v>
      </c>
    </row>
    <row r="322" spans="2:6" ht="20.100000000000001" customHeight="1" x14ac:dyDescent="0.25">
      <c r="B322" s="60" t="s">
        <v>277</v>
      </c>
      <c r="C322" s="61" t="s">
        <v>522</v>
      </c>
      <c r="D322" s="95">
        <v>7.808642E-4</v>
      </c>
      <c r="E322" s="68">
        <v>7.8086399999999998E-5</v>
      </c>
      <c r="F322" s="94">
        <f>VOLUME[[#This Row],[Dólar Americano]]*5.0795</f>
        <v>3.966398688E-4</v>
      </c>
    </row>
    <row r="323" spans="2:6" ht="20.100000000000001" customHeight="1" x14ac:dyDescent="0.25">
      <c r="B323" s="60" t="s">
        <v>277</v>
      </c>
      <c r="C323" s="61" t="s">
        <v>384</v>
      </c>
      <c r="D323" s="95">
        <v>7.7777779999999995E-4</v>
      </c>
      <c r="E323" s="68">
        <v>7.7777799999999999E-5</v>
      </c>
      <c r="F323" s="94">
        <f>VOLUME[[#This Row],[Dólar Americano]]*5.0795</f>
        <v>3.9507233510000005E-4</v>
      </c>
    </row>
    <row r="324" spans="2:6" ht="20.100000000000001" customHeight="1" x14ac:dyDescent="0.25">
      <c r="B324" s="60" t="s">
        <v>277</v>
      </c>
      <c r="C324" s="61" t="s">
        <v>603</v>
      </c>
      <c r="D324" s="95">
        <v>7.7469140000000001E-4</v>
      </c>
      <c r="E324" s="68">
        <v>7.7469100000000007E-5</v>
      </c>
      <c r="F324" s="94">
        <f>VOLUME[[#This Row],[Dólar Americano]]*5.0795</f>
        <v>3.9350429345000006E-4</v>
      </c>
    </row>
    <row r="325" spans="2:6" ht="20.100000000000001" customHeight="1" x14ac:dyDescent="0.25">
      <c r="B325" s="60" t="s">
        <v>277</v>
      </c>
      <c r="C325" s="61" t="s">
        <v>567</v>
      </c>
      <c r="D325" s="95">
        <v>7.5308639999999995E-4</v>
      </c>
      <c r="E325" s="68">
        <v>7.5308600000000006E-5</v>
      </c>
      <c r="F325" s="94">
        <f>VOLUME[[#This Row],[Dólar Americano]]*5.0795</f>
        <v>3.8253003370000005E-4</v>
      </c>
    </row>
    <row r="326" spans="2:6" ht="20.100000000000001" customHeight="1" x14ac:dyDescent="0.25">
      <c r="B326" s="60" t="s">
        <v>277</v>
      </c>
      <c r="C326" s="61" t="s">
        <v>492</v>
      </c>
      <c r="D326" s="95">
        <v>7.4382720000000003E-4</v>
      </c>
      <c r="E326" s="68">
        <v>7.4382700000000002E-5</v>
      </c>
      <c r="F326" s="94">
        <f>VOLUME[[#This Row],[Dólar Americano]]*5.0795</f>
        <v>3.7782692465000001E-4</v>
      </c>
    </row>
    <row r="327" spans="2:6" ht="20.100000000000001" customHeight="1" x14ac:dyDescent="0.25">
      <c r="B327" s="60" t="s">
        <v>277</v>
      </c>
      <c r="C327" s="61" t="s">
        <v>428</v>
      </c>
      <c r="D327" s="95">
        <v>7.1296300000000005E-4</v>
      </c>
      <c r="E327" s="68">
        <v>7.1296299999999997E-5</v>
      </c>
      <c r="F327" s="94">
        <f>VOLUME[[#This Row],[Dólar Americano]]*5.0795</f>
        <v>3.6214955585000001E-4</v>
      </c>
    </row>
    <row r="328" spans="2:6" ht="20.100000000000001" customHeight="1" x14ac:dyDescent="0.25">
      <c r="B328" s="60" t="s">
        <v>277</v>
      </c>
      <c r="C328" s="61" t="s">
        <v>527</v>
      </c>
      <c r="D328" s="95">
        <v>7.0679010000000003E-4</v>
      </c>
      <c r="E328" s="68">
        <v>7.0679000000000005E-5</v>
      </c>
      <c r="F328" s="94">
        <f>VOLUME[[#This Row],[Dólar Americano]]*5.0795</f>
        <v>3.5901398050000003E-4</v>
      </c>
    </row>
    <row r="329" spans="2:6" ht="20.100000000000001" customHeight="1" x14ac:dyDescent="0.25">
      <c r="B329" s="60" t="s">
        <v>277</v>
      </c>
      <c r="C329" s="61" t="s">
        <v>467</v>
      </c>
      <c r="D329" s="95">
        <v>6.9753090000000001E-4</v>
      </c>
      <c r="E329" s="68">
        <v>6.9753100000000001E-5</v>
      </c>
      <c r="F329" s="94">
        <f>VOLUME[[#This Row],[Dólar Americano]]*5.0795</f>
        <v>3.5431087145000004E-4</v>
      </c>
    </row>
    <row r="330" spans="2:6" ht="20.100000000000001" customHeight="1" x14ac:dyDescent="0.25">
      <c r="B330" s="60" t="s">
        <v>277</v>
      </c>
      <c r="C330" s="61" t="s">
        <v>431</v>
      </c>
      <c r="D330" s="95">
        <v>6.8518520000000001E-4</v>
      </c>
      <c r="E330" s="68">
        <v>6.8518500000000005E-5</v>
      </c>
      <c r="F330" s="94">
        <f>VOLUME[[#This Row],[Dólar Americano]]*5.0795</f>
        <v>3.4803972075000007E-4</v>
      </c>
    </row>
    <row r="331" spans="2:6" ht="20.100000000000001" customHeight="1" x14ac:dyDescent="0.25">
      <c r="B331" s="60" t="s">
        <v>277</v>
      </c>
      <c r="C331" s="61" t="s">
        <v>561</v>
      </c>
      <c r="D331" s="95">
        <v>6.7901229999999999E-4</v>
      </c>
      <c r="E331" s="68">
        <v>6.79012E-5</v>
      </c>
      <c r="F331" s="94">
        <f>VOLUME[[#This Row],[Dólar Americano]]*5.0795</f>
        <v>3.4490414540000003E-4</v>
      </c>
    </row>
    <row r="332" spans="2:6" ht="20.100000000000001" customHeight="1" x14ac:dyDescent="0.25">
      <c r="B332" s="60" t="s">
        <v>277</v>
      </c>
      <c r="C332" s="61" t="s">
        <v>390</v>
      </c>
      <c r="D332" s="95">
        <v>6.6975309999999996E-4</v>
      </c>
      <c r="E332" s="68">
        <v>6.6975299999999996E-5</v>
      </c>
      <c r="F332" s="94">
        <f>VOLUME[[#This Row],[Dólar Americano]]*5.0795</f>
        <v>3.4020103634999999E-4</v>
      </c>
    </row>
    <row r="333" spans="2:6" ht="20.100000000000001" customHeight="1" x14ac:dyDescent="0.25">
      <c r="B333" s="60" t="s">
        <v>277</v>
      </c>
      <c r="C333" s="61" t="s">
        <v>465</v>
      </c>
      <c r="D333" s="95">
        <v>6.6666670000000003E-4</v>
      </c>
      <c r="E333" s="68">
        <v>6.6666699999999996E-5</v>
      </c>
      <c r="F333" s="94">
        <f>VOLUME[[#This Row],[Dólar Americano]]*5.0795</f>
        <v>3.3863350264999999E-4</v>
      </c>
    </row>
    <row r="334" spans="2:6" ht="20.100000000000001" customHeight="1" x14ac:dyDescent="0.25">
      <c r="B334" s="60" t="s">
        <v>277</v>
      </c>
      <c r="C334" s="61" t="s">
        <v>415</v>
      </c>
      <c r="D334" s="95">
        <v>6.5432100000000003E-4</v>
      </c>
      <c r="E334" s="68">
        <v>6.54321E-5</v>
      </c>
      <c r="F334" s="94">
        <f>VOLUME[[#This Row],[Dólar Americano]]*5.0795</f>
        <v>3.3236235195000001E-4</v>
      </c>
    </row>
    <row r="335" spans="2:6" ht="20.100000000000001" customHeight="1" x14ac:dyDescent="0.25">
      <c r="B335" s="60" t="s">
        <v>277</v>
      </c>
      <c r="C335" s="61" t="s">
        <v>644</v>
      </c>
      <c r="D335" s="95">
        <v>6.5432100000000003E-4</v>
      </c>
      <c r="E335" s="68">
        <v>6.54321E-5</v>
      </c>
      <c r="F335" s="94">
        <f>VOLUME[[#This Row],[Dólar Americano]]*5.0795</f>
        <v>3.3236235195000001E-4</v>
      </c>
    </row>
    <row r="336" spans="2:6" ht="20.100000000000001" customHeight="1" x14ac:dyDescent="0.25">
      <c r="B336" s="60" t="s">
        <v>277</v>
      </c>
      <c r="C336" s="61" t="s">
        <v>374</v>
      </c>
      <c r="D336" s="95">
        <v>6.4814810000000001E-4</v>
      </c>
      <c r="E336" s="68">
        <v>6.4814799999999995E-5</v>
      </c>
      <c r="F336" s="94">
        <f>VOLUME[[#This Row],[Dólar Americano]]*5.0795</f>
        <v>3.2922677659999997E-4</v>
      </c>
    </row>
    <row r="337" spans="2:6" ht="20.100000000000001" customHeight="1" x14ac:dyDescent="0.25">
      <c r="B337" s="60" t="s">
        <v>277</v>
      </c>
      <c r="C337" s="61" t="s">
        <v>452</v>
      </c>
      <c r="D337" s="95">
        <v>6.4814810000000001E-4</v>
      </c>
      <c r="E337" s="68">
        <v>6.4814799999999995E-5</v>
      </c>
      <c r="F337" s="94">
        <f>VOLUME[[#This Row],[Dólar Americano]]*5.0795</f>
        <v>3.2922677659999997E-4</v>
      </c>
    </row>
    <row r="338" spans="2:6" ht="20.100000000000001" customHeight="1" x14ac:dyDescent="0.25">
      <c r="B338" s="60" t="s">
        <v>277</v>
      </c>
      <c r="C338" s="61" t="s">
        <v>356</v>
      </c>
      <c r="D338" s="95">
        <v>6.4506169999999996E-4</v>
      </c>
      <c r="E338" s="68">
        <v>6.4506199999999996E-5</v>
      </c>
      <c r="F338" s="94">
        <f>VOLUME[[#This Row],[Dólar Americano]]*5.0795</f>
        <v>3.2765924289999997E-4</v>
      </c>
    </row>
    <row r="339" spans="2:6" ht="20.100000000000001" customHeight="1" x14ac:dyDescent="0.25">
      <c r="B339" s="60" t="s">
        <v>277</v>
      </c>
      <c r="C339" s="61" t="s">
        <v>453</v>
      </c>
      <c r="D339" s="95">
        <v>6.4506169999999996E-4</v>
      </c>
      <c r="E339" s="68">
        <v>6.4506199999999996E-5</v>
      </c>
      <c r="F339" s="94">
        <f>VOLUME[[#This Row],[Dólar Americano]]*5.0795</f>
        <v>3.2765924289999997E-4</v>
      </c>
    </row>
    <row r="340" spans="2:6" ht="20.100000000000001" customHeight="1" x14ac:dyDescent="0.25">
      <c r="B340" s="60" t="s">
        <v>277</v>
      </c>
      <c r="C340" s="61" t="s">
        <v>466</v>
      </c>
      <c r="D340" s="95">
        <v>6.4506169999999996E-4</v>
      </c>
      <c r="E340" s="68">
        <v>6.4506199999999996E-5</v>
      </c>
      <c r="F340" s="94">
        <f>VOLUME[[#This Row],[Dólar Americano]]*5.0795</f>
        <v>3.2765924289999997E-4</v>
      </c>
    </row>
    <row r="341" spans="2:6" ht="20.100000000000001" customHeight="1" x14ac:dyDescent="0.25">
      <c r="B341" s="60" t="s">
        <v>277</v>
      </c>
      <c r="C341" s="61" t="s">
        <v>509</v>
      </c>
      <c r="D341" s="95">
        <v>6.4506169999999996E-4</v>
      </c>
      <c r="E341" s="68">
        <v>6.4506199999999996E-5</v>
      </c>
      <c r="F341" s="94">
        <f>VOLUME[[#This Row],[Dólar Americano]]*5.0795</f>
        <v>3.2765924289999997E-4</v>
      </c>
    </row>
    <row r="342" spans="2:6" ht="20.100000000000001" customHeight="1" x14ac:dyDescent="0.25">
      <c r="B342" s="60" t="s">
        <v>277</v>
      </c>
      <c r="C342" s="61" t="s">
        <v>575</v>
      </c>
      <c r="D342" s="95">
        <v>6.4506169999999996E-4</v>
      </c>
      <c r="E342" s="68">
        <v>6.4506199999999996E-5</v>
      </c>
      <c r="F342" s="94">
        <f>VOLUME[[#This Row],[Dólar Americano]]*5.0795</f>
        <v>3.2765924289999997E-4</v>
      </c>
    </row>
    <row r="343" spans="2:6" ht="20.100000000000001" customHeight="1" x14ac:dyDescent="0.25">
      <c r="B343" s="60" t="s">
        <v>277</v>
      </c>
      <c r="C343" s="61" t="s">
        <v>656</v>
      </c>
      <c r="D343" s="95">
        <v>6.4506169999999996E-4</v>
      </c>
      <c r="E343" s="68">
        <v>6.4506199999999996E-5</v>
      </c>
      <c r="F343" s="94">
        <f>VOLUME[[#This Row],[Dólar Americano]]*5.0795</f>
        <v>3.2765924289999997E-4</v>
      </c>
    </row>
    <row r="344" spans="2:6" ht="20.100000000000001" customHeight="1" x14ac:dyDescent="0.25">
      <c r="B344" s="60" t="s">
        <v>277</v>
      </c>
      <c r="C344" s="61" t="s">
        <v>605</v>
      </c>
      <c r="D344" s="95">
        <v>6.4197530000000003E-4</v>
      </c>
      <c r="E344" s="68">
        <v>6.4197500000000003E-5</v>
      </c>
      <c r="F344" s="94">
        <f>VOLUME[[#This Row],[Dólar Americano]]*5.0795</f>
        <v>3.2609120125000004E-4</v>
      </c>
    </row>
    <row r="345" spans="2:6" ht="20.100000000000001" customHeight="1" x14ac:dyDescent="0.25">
      <c r="B345" s="60" t="s">
        <v>277</v>
      </c>
      <c r="C345" s="61" t="s">
        <v>634</v>
      </c>
      <c r="D345" s="95">
        <v>6.4197530000000003E-4</v>
      </c>
      <c r="E345" s="68">
        <v>6.4197500000000003E-5</v>
      </c>
      <c r="F345" s="94">
        <f>VOLUME[[#This Row],[Dólar Americano]]*5.0795</f>
        <v>3.2609120125000004E-4</v>
      </c>
    </row>
    <row r="346" spans="2:6" ht="20.100000000000001" customHeight="1" x14ac:dyDescent="0.25">
      <c r="B346" s="60" t="s">
        <v>277</v>
      </c>
      <c r="C346" s="61" t="s">
        <v>380</v>
      </c>
      <c r="D346" s="95">
        <v>6.3888889999999998E-4</v>
      </c>
      <c r="E346" s="68">
        <v>6.3888900000000004E-5</v>
      </c>
      <c r="F346" s="94">
        <f>VOLUME[[#This Row],[Dólar Americano]]*5.0795</f>
        <v>3.2452366755000004E-4</v>
      </c>
    </row>
    <row r="347" spans="2:6" ht="20.100000000000001" customHeight="1" x14ac:dyDescent="0.25">
      <c r="B347" s="60" t="s">
        <v>277</v>
      </c>
      <c r="C347" s="61" t="s">
        <v>402</v>
      </c>
      <c r="D347" s="95">
        <v>6.3888889999999998E-4</v>
      </c>
      <c r="E347" s="68">
        <v>6.3888900000000004E-5</v>
      </c>
      <c r="F347" s="94">
        <f>VOLUME[[#This Row],[Dólar Americano]]*5.0795</f>
        <v>3.2452366755000004E-4</v>
      </c>
    </row>
    <row r="348" spans="2:6" ht="20.100000000000001" customHeight="1" x14ac:dyDescent="0.25">
      <c r="B348" s="60" t="s">
        <v>277</v>
      </c>
      <c r="C348" s="61" t="s">
        <v>410</v>
      </c>
      <c r="D348" s="95">
        <v>6.3888889999999998E-4</v>
      </c>
      <c r="E348" s="68">
        <v>6.3888900000000004E-5</v>
      </c>
      <c r="F348" s="94">
        <f>VOLUME[[#This Row],[Dólar Americano]]*5.0795</f>
        <v>3.2452366755000004E-4</v>
      </c>
    </row>
    <row r="349" spans="2:6" ht="20.100000000000001" customHeight="1" x14ac:dyDescent="0.25">
      <c r="B349" s="60" t="s">
        <v>277</v>
      </c>
      <c r="C349" s="61" t="s">
        <v>427</v>
      </c>
      <c r="D349" s="95">
        <v>6.3888889999999998E-4</v>
      </c>
      <c r="E349" s="68">
        <v>6.3888900000000004E-5</v>
      </c>
      <c r="F349" s="94">
        <f>VOLUME[[#This Row],[Dólar Americano]]*5.0795</f>
        <v>3.2452366755000004E-4</v>
      </c>
    </row>
    <row r="350" spans="2:6" ht="20.100000000000001" customHeight="1" x14ac:dyDescent="0.25">
      <c r="B350" s="60" t="s">
        <v>277</v>
      </c>
      <c r="C350" s="61" t="s">
        <v>490</v>
      </c>
      <c r="D350" s="95">
        <v>6.3888889999999998E-4</v>
      </c>
      <c r="E350" s="68">
        <v>6.3888900000000004E-5</v>
      </c>
      <c r="F350" s="94">
        <f>VOLUME[[#This Row],[Dólar Americano]]*5.0795</f>
        <v>3.2452366755000004E-4</v>
      </c>
    </row>
    <row r="351" spans="2:6" ht="20.100000000000001" customHeight="1" x14ac:dyDescent="0.25">
      <c r="B351" s="60" t="s">
        <v>277</v>
      </c>
      <c r="C351" s="61" t="s">
        <v>662</v>
      </c>
      <c r="D351" s="95">
        <v>6.3888889999999998E-4</v>
      </c>
      <c r="E351" s="68">
        <v>6.3888900000000004E-5</v>
      </c>
      <c r="F351" s="94">
        <f>VOLUME[[#This Row],[Dólar Americano]]*5.0795</f>
        <v>3.2452366755000004E-4</v>
      </c>
    </row>
    <row r="352" spans="2:6" ht="20.100000000000001" customHeight="1" x14ac:dyDescent="0.25">
      <c r="B352" s="60" t="s">
        <v>277</v>
      </c>
      <c r="C352" s="61" t="s">
        <v>613</v>
      </c>
      <c r="D352" s="95">
        <v>6.3580250000000004E-4</v>
      </c>
      <c r="E352" s="68">
        <v>6.3580300000000005E-5</v>
      </c>
      <c r="F352" s="94">
        <f>VOLUME[[#This Row],[Dólar Americano]]*5.0795</f>
        <v>3.2295613385000004E-4</v>
      </c>
    </row>
    <row r="353" spans="2:6" ht="20.100000000000001" customHeight="1" x14ac:dyDescent="0.25">
      <c r="B353" s="60" t="s">
        <v>277</v>
      </c>
      <c r="C353" s="61" t="s">
        <v>653</v>
      </c>
      <c r="D353" s="95">
        <v>6.3580250000000004E-4</v>
      </c>
      <c r="E353" s="68">
        <v>6.3580300000000005E-5</v>
      </c>
      <c r="F353" s="94">
        <f>VOLUME[[#This Row],[Dólar Americano]]*5.0795</f>
        <v>3.2295613385000004E-4</v>
      </c>
    </row>
    <row r="354" spans="2:6" ht="20.100000000000001" customHeight="1" x14ac:dyDescent="0.25">
      <c r="B354" s="60" t="s">
        <v>277</v>
      </c>
      <c r="C354" s="61" t="s">
        <v>426</v>
      </c>
      <c r="D354" s="95">
        <v>6.3271599999999996E-4</v>
      </c>
      <c r="E354" s="68">
        <v>6.3271599999999999E-5</v>
      </c>
      <c r="F354" s="94">
        <f>VOLUME[[#This Row],[Dólar Americano]]*5.0795</f>
        <v>3.213880922E-4</v>
      </c>
    </row>
    <row r="355" spans="2:6" ht="20.100000000000001" customHeight="1" x14ac:dyDescent="0.25">
      <c r="B355" s="60" t="s">
        <v>277</v>
      </c>
      <c r="C355" s="61" t="s">
        <v>547</v>
      </c>
      <c r="D355" s="95">
        <v>6.3271599999999996E-4</v>
      </c>
      <c r="E355" s="68">
        <v>6.3271599999999999E-5</v>
      </c>
      <c r="F355" s="94">
        <f>VOLUME[[#This Row],[Dólar Americano]]*5.0795</f>
        <v>3.213880922E-4</v>
      </c>
    </row>
    <row r="356" spans="2:6" ht="20.100000000000001" customHeight="1" x14ac:dyDescent="0.25">
      <c r="B356" s="60" t="s">
        <v>277</v>
      </c>
      <c r="C356" s="61" t="s">
        <v>676</v>
      </c>
      <c r="D356" s="95">
        <v>6.3271599999999996E-4</v>
      </c>
      <c r="E356" s="68">
        <v>6.3271599999999999E-5</v>
      </c>
      <c r="F356" s="94">
        <f>VOLUME[[#This Row],[Dólar Americano]]*5.0795</f>
        <v>3.213880922E-4</v>
      </c>
    </row>
    <row r="357" spans="2:6" ht="20.100000000000001" customHeight="1" x14ac:dyDescent="0.25">
      <c r="B357" s="60" t="s">
        <v>277</v>
      </c>
      <c r="C357" s="61" t="s">
        <v>485</v>
      </c>
      <c r="D357" s="95">
        <v>6.2962960000000003E-4</v>
      </c>
      <c r="E357" s="68">
        <v>6.2963E-5</v>
      </c>
      <c r="F357" s="94">
        <f>VOLUME[[#This Row],[Dólar Americano]]*5.0795</f>
        <v>3.198205585E-4</v>
      </c>
    </row>
    <row r="358" spans="2:6" ht="20.100000000000001" customHeight="1" x14ac:dyDescent="0.25">
      <c r="B358" s="60" t="s">
        <v>277</v>
      </c>
      <c r="C358" s="61" t="s">
        <v>557</v>
      </c>
      <c r="D358" s="95">
        <v>6.2962960000000003E-4</v>
      </c>
      <c r="E358" s="68">
        <v>6.2963E-5</v>
      </c>
      <c r="F358" s="94">
        <f>VOLUME[[#This Row],[Dólar Americano]]*5.0795</f>
        <v>3.198205585E-4</v>
      </c>
    </row>
    <row r="359" spans="2:6" ht="20.100000000000001" customHeight="1" x14ac:dyDescent="0.25">
      <c r="B359" s="60" t="s">
        <v>277</v>
      </c>
      <c r="C359" s="61" t="s">
        <v>625</v>
      </c>
      <c r="D359" s="95">
        <v>6.2962960000000003E-4</v>
      </c>
      <c r="E359" s="68">
        <v>6.2963E-5</v>
      </c>
      <c r="F359" s="94">
        <f>VOLUME[[#This Row],[Dólar Americano]]*5.0795</f>
        <v>3.198205585E-4</v>
      </c>
    </row>
    <row r="360" spans="2:6" ht="20.100000000000001" customHeight="1" x14ac:dyDescent="0.25">
      <c r="B360" s="60" t="s">
        <v>277</v>
      </c>
      <c r="C360" s="61" t="s">
        <v>418</v>
      </c>
      <c r="D360" s="95">
        <v>6.2654319999999998E-4</v>
      </c>
      <c r="E360" s="68">
        <v>6.2654299999999994E-5</v>
      </c>
      <c r="F360" s="94">
        <f>VOLUME[[#This Row],[Dólar Americano]]*5.0795</f>
        <v>3.1825251685000002E-4</v>
      </c>
    </row>
    <row r="361" spans="2:6" ht="20.100000000000001" customHeight="1" x14ac:dyDescent="0.25">
      <c r="B361" s="60" t="s">
        <v>277</v>
      </c>
      <c r="C361" s="61" t="s">
        <v>423</v>
      </c>
      <c r="D361" s="95">
        <v>6.2345680000000004E-4</v>
      </c>
      <c r="E361" s="68">
        <v>6.2345699999999995E-5</v>
      </c>
      <c r="F361" s="94">
        <f>VOLUME[[#This Row],[Dólar Americano]]*5.0795</f>
        <v>3.1668498315000002E-4</v>
      </c>
    </row>
    <row r="362" spans="2:6" ht="20.100000000000001" customHeight="1" x14ac:dyDescent="0.25">
      <c r="B362" s="60" t="s">
        <v>277</v>
      </c>
      <c r="C362" s="61" t="s">
        <v>560</v>
      </c>
      <c r="D362" s="95">
        <v>6.2345680000000004E-4</v>
      </c>
      <c r="E362" s="68">
        <v>6.2345699999999995E-5</v>
      </c>
      <c r="F362" s="94">
        <f>VOLUME[[#This Row],[Dólar Americano]]*5.0795</f>
        <v>3.1668498315000002E-4</v>
      </c>
    </row>
    <row r="363" spans="2:6" ht="20.100000000000001" customHeight="1" x14ac:dyDescent="0.25">
      <c r="B363" s="60" t="s">
        <v>277</v>
      </c>
      <c r="C363" s="61" t="s">
        <v>578</v>
      </c>
      <c r="D363" s="95">
        <v>6.2345680000000004E-4</v>
      </c>
      <c r="E363" s="68">
        <v>6.2345699999999995E-5</v>
      </c>
      <c r="F363" s="94">
        <f>VOLUME[[#This Row],[Dólar Americano]]*5.0795</f>
        <v>3.1668498315000002E-4</v>
      </c>
    </row>
    <row r="364" spans="2:6" ht="20.100000000000001" customHeight="1" x14ac:dyDescent="0.25">
      <c r="B364" s="60" t="s">
        <v>277</v>
      </c>
      <c r="C364" s="61" t="s">
        <v>659</v>
      </c>
      <c r="D364" s="95">
        <v>6.2345680000000004E-4</v>
      </c>
      <c r="E364" s="68">
        <v>6.2345699999999995E-5</v>
      </c>
      <c r="F364" s="94">
        <f>VOLUME[[#This Row],[Dólar Americano]]*5.0795</f>
        <v>3.1668498315000002E-4</v>
      </c>
    </row>
    <row r="365" spans="2:6" ht="20.100000000000001" customHeight="1" x14ac:dyDescent="0.25">
      <c r="B365" s="60" t="s">
        <v>277</v>
      </c>
      <c r="C365" s="61" t="s">
        <v>680</v>
      </c>
      <c r="D365" s="95">
        <v>6.2345680000000004E-4</v>
      </c>
      <c r="E365" s="68">
        <v>6.2345699999999995E-5</v>
      </c>
      <c r="F365" s="94">
        <f>VOLUME[[#This Row],[Dólar Americano]]*5.0795</f>
        <v>3.1668498315000002E-4</v>
      </c>
    </row>
    <row r="366" spans="2:6" ht="20.100000000000001" customHeight="1" x14ac:dyDescent="0.25">
      <c r="B366" s="60" t="s">
        <v>277</v>
      </c>
      <c r="C366" s="61" t="s">
        <v>473</v>
      </c>
      <c r="D366" s="95">
        <v>6.203704E-4</v>
      </c>
      <c r="E366" s="68">
        <v>6.2037000000000003E-5</v>
      </c>
      <c r="F366" s="94">
        <f>VOLUME[[#This Row],[Dólar Americano]]*5.0795</f>
        <v>3.1511694150000003E-4</v>
      </c>
    </row>
    <row r="367" spans="2:6" ht="20.100000000000001" customHeight="1" x14ac:dyDescent="0.25">
      <c r="B367" s="60" t="s">
        <v>277</v>
      </c>
      <c r="C367" s="61" t="s">
        <v>595</v>
      </c>
      <c r="D367" s="95">
        <v>6.203704E-4</v>
      </c>
      <c r="E367" s="68">
        <v>6.2037000000000003E-5</v>
      </c>
      <c r="F367" s="94">
        <f>VOLUME[[#This Row],[Dólar Americano]]*5.0795</f>
        <v>3.1511694150000003E-4</v>
      </c>
    </row>
    <row r="368" spans="2:6" ht="20.100000000000001" customHeight="1" x14ac:dyDescent="0.25">
      <c r="B368" s="60" t="s">
        <v>277</v>
      </c>
      <c r="C368" s="61" t="s">
        <v>668</v>
      </c>
      <c r="D368" s="95">
        <v>6.203704E-4</v>
      </c>
      <c r="E368" s="68">
        <v>6.2037000000000003E-5</v>
      </c>
      <c r="F368" s="94">
        <f>VOLUME[[#This Row],[Dólar Americano]]*5.0795</f>
        <v>3.1511694150000003E-4</v>
      </c>
    </row>
    <row r="369" spans="2:6" ht="20.100000000000001" customHeight="1" x14ac:dyDescent="0.25">
      <c r="B369" s="60" t="s">
        <v>277</v>
      </c>
      <c r="C369" s="61" t="s">
        <v>406</v>
      </c>
      <c r="D369" s="95">
        <v>6.1728399999999995E-4</v>
      </c>
      <c r="E369" s="68">
        <v>6.1728400000000003E-5</v>
      </c>
      <c r="F369" s="94">
        <f>VOLUME[[#This Row],[Dólar Americano]]*5.0795</f>
        <v>3.1354940780000003E-4</v>
      </c>
    </row>
    <row r="370" spans="2:6" ht="20.100000000000001" customHeight="1" x14ac:dyDescent="0.25">
      <c r="B370" s="60" t="s">
        <v>277</v>
      </c>
      <c r="C370" s="61" t="s">
        <v>450</v>
      </c>
      <c r="D370" s="95">
        <v>6.1728399999999995E-4</v>
      </c>
      <c r="E370" s="68">
        <v>6.1728400000000003E-5</v>
      </c>
      <c r="F370" s="94">
        <f>VOLUME[[#This Row],[Dólar Americano]]*5.0795</f>
        <v>3.1354940780000003E-4</v>
      </c>
    </row>
    <row r="371" spans="2:6" ht="20.100000000000001" customHeight="1" x14ac:dyDescent="0.25">
      <c r="B371" s="60" t="s">
        <v>277</v>
      </c>
      <c r="C371" s="61" t="s">
        <v>534</v>
      </c>
      <c r="D371" s="95">
        <v>6.1728399999999995E-4</v>
      </c>
      <c r="E371" s="68">
        <v>6.1728400000000003E-5</v>
      </c>
      <c r="F371" s="94">
        <f>VOLUME[[#This Row],[Dólar Americano]]*5.0795</f>
        <v>3.1354940780000003E-4</v>
      </c>
    </row>
    <row r="372" spans="2:6" ht="20.100000000000001" customHeight="1" x14ac:dyDescent="0.25">
      <c r="B372" s="60" t="s">
        <v>277</v>
      </c>
      <c r="C372" s="61" t="s">
        <v>550</v>
      </c>
      <c r="D372" s="95">
        <v>6.1728399999999995E-4</v>
      </c>
      <c r="E372" s="68">
        <v>6.1728400000000003E-5</v>
      </c>
      <c r="F372" s="94">
        <f>VOLUME[[#This Row],[Dólar Americano]]*5.0795</f>
        <v>3.1354940780000003E-4</v>
      </c>
    </row>
    <row r="373" spans="2:6" ht="20.100000000000001" customHeight="1" x14ac:dyDescent="0.25">
      <c r="B373" s="60" t="s">
        <v>277</v>
      </c>
      <c r="C373" s="61" t="s">
        <v>553</v>
      </c>
      <c r="D373" s="95">
        <v>6.1728399999999995E-4</v>
      </c>
      <c r="E373" s="68">
        <v>6.1728400000000003E-5</v>
      </c>
      <c r="F373" s="94">
        <f>VOLUME[[#This Row],[Dólar Americano]]*5.0795</f>
        <v>3.1354940780000003E-4</v>
      </c>
    </row>
    <row r="374" spans="2:6" ht="20.100000000000001" customHeight="1" x14ac:dyDescent="0.25">
      <c r="B374" s="60" t="s">
        <v>277</v>
      </c>
      <c r="C374" s="61" t="s">
        <v>372</v>
      </c>
      <c r="D374" s="95">
        <v>6.1419749999999998E-4</v>
      </c>
      <c r="E374" s="68">
        <v>6.1419800000000004E-5</v>
      </c>
      <c r="F374" s="94">
        <f>VOLUME[[#This Row],[Dólar Americano]]*5.0795</f>
        <v>3.1198187410000003E-4</v>
      </c>
    </row>
    <row r="375" spans="2:6" ht="20.100000000000001" customHeight="1" x14ac:dyDescent="0.25">
      <c r="B375" s="60" t="s">
        <v>277</v>
      </c>
      <c r="C375" s="61" t="s">
        <v>487</v>
      </c>
      <c r="D375" s="95">
        <v>6.1419749999999998E-4</v>
      </c>
      <c r="E375" s="68">
        <v>6.1419800000000004E-5</v>
      </c>
      <c r="F375" s="94">
        <f>VOLUME[[#This Row],[Dólar Americano]]*5.0795</f>
        <v>3.1198187410000003E-4</v>
      </c>
    </row>
    <row r="376" spans="2:6" ht="20.100000000000001" customHeight="1" x14ac:dyDescent="0.25">
      <c r="B376" s="60" t="s">
        <v>277</v>
      </c>
      <c r="C376" s="61" t="s">
        <v>536</v>
      </c>
      <c r="D376" s="95">
        <v>6.1419749999999998E-4</v>
      </c>
      <c r="E376" s="68">
        <v>6.1419800000000004E-5</v>
      </c>
      <c r="F376" s="94">
        <f>VOLUME[[#This Row],[Dólar Americano]]*5.0795</f>
        <v>3.1198187410000003E-4</v>
      </c>
    </row>
    <row r="377" spans="2:6" ht="20.100000000000001" customHeight="1" x14ac:dyDescent="0.25">
      <c r="B377" s="60" t="s">
        <v>277</v>
      </c>
      <c r="C377" s="61" t="s">
        <v>381</v>
      </c>
      <c r="D377" s="95">
        <v>6.1111110000000005E-4</v>
      </c>
      <c r="E377" s="68">
        <v>6.1111099999999998E-5</v>
      </c>
      <c r="F377" s="94">
        <f>VOLUME[[#This Row],[Dólar Americano]]*5.0795</f>
        <v>3.1041383244999999E-4</v>
      </c>
    </row>
    <row r="378" spans="2:6" ht="20.100000000000001" customHeight="1" x14ac:dyDescent="0.25">
      <c r="B378" s="60" t="s">
        <v>277</v>
      </c>
      <c r="C378" s="61" t="s">
        <v>405</v>
      </c>
      <c r="D378" s="95">
        <v>6.1111110000000005E-4</v>
      </c>
      <c r="E378" s="68">
        <v>6.1111099999999998E-5</v>
      </c>
      <c r="F378" s="94">
        <f>VOLUME[[#This Row],[Dólar Americano]]*5.0795</f>
        <v>3.1041383244999999E-4</v>
      </c>
    </row>
    <row r="379" spans="2:6" ht="20.100000000000001" customHeight="1" x14ac:dyDescent="0.25">
      <c r="B379" s="60" t="s">
        <v>277</v>
      </c>
      <c r="C379" s="61" t="s">
        <v>521</v>
      </c>
      <c r="D379" s="95">
        <v>6.1111110000000005E-4</v>
      </c>
      <c r="E379" s="68">
        <v>6.1111099999999998E-5</v>
      </c>
      <c r="F379" s="94">
        <f>VOLUME[[#This Row],[Dólar Americano]]*5.0795</f>
        <v>3.1041383244999999E-4</v>
      </c>
    </row>
    <row r="380" spans="2:6" ht="20.100000000000001" customHeight="1" x14ac:dyDescent="0.25">
      <c r="B380" s="60" t="s">
        <v>277</v>
      </c>
      <c r="C380" s="61" t="s">
        <v>630</v>
      </c>
      <c r="D380" s="95">
        <v>6.1111110000000005E-4</v>
      </c>
      <c r="E380" s="68">
        <v>6.1111099999999998E-5</v>
      </c>
      <c r="F380" s="94">
        <f>VOLUME[[#This Row],[Dólar Americano]]*5.0795</f>
        <v>3.1041383244999999E-4</v>
      </c>
    </row>
    <row r="381" spans="2:6" ht="20.100000000000001" customHeight="1" x14ac:dyDescent="0.25">
      <c r="B381" s="60" t="s">
        <v>277</v>
      </c>
      <c r="C381" s="61" t="s">
        <v>635</v>
      </c>
      <c r="D381" s="95">
        <v>6.1111110000000005E-4</v>
      </c>
      <c r="E381" s="68">
        <v>6.1111099999999998E-5</v>
      </c>
      <c r="F381" s="94">
        <f>VOLUME[[#This Row],[Dólar Americano]]*5.0795</f>
        <v>3.1041383244999999E-4</v>
      </c>
    </row>
    <row r="382" spans="2:6" ht="20.100000000000001" customHeight="1" x14ac:dyDescent="0.25">
      <c r="B382" s="60" t="s">
        <v>277</v>
      </c>
      <c r="C382" s="61" t="s">
        <v>379</v>
      </c>
      <c r="D382" s="95">
        <v>6.080247E-4</v>
      </c>
      <c r="E382" s="68">
        <v>6.0802499999999999E-5</v>
      </c>
      <c r="F382" s="94">
        <f>VOLUME[[#This Row],[Dólar Americano]]*5.0795</f>
        <v>3.0884629875000004E-4</v>
      </c>
    </row>
    <row r="383" spans="2:6" ht="20.100000000000001" customHeight="1" x14ac:dyDescent="0.25">
      <c r="B383" s="60" t="s">
        <v>277</v>
      </c>
      <c r="C383" s="61" t="s">
        <v>564</v>
      </c>
      <c r="D383" s="95">
        <v>6.080247E-4</v>
      </c>
      <c r="E383" s="68">
        <v>6.0802499999999999E-5</v>
      </c>
      <c r="F383" s="94">
        <f>VOLUME[[#This Row],[Dólar Americano]]*5.0795</f>
        <v>3.0884629875000004E-4</v>
      </c>
    </row>
    <row r="384" spans="2:6" ht="20.100000000000001" customHeight="1" x14ac:dyDescent="0.25">
      <c r="B384" s="60" t="s">
        <v>277</v>
      </c>
      <c r="C384" s="61" t="s">
        <v>530</v>
      </c>
      <c r="D384" s="95">
        <v>6.0493829999999995E-4</v>
      </c>
      <c r="E384" s="68">
        <v>6.04938E-5</v>
      </c>
      <c r="F384" s="94">
        <f>VOLUME[[#This Row],[Dólar Americano]]*5.0795</f>
        <v>3.072782571E-4</v>
      </c>
    </row>
    <row r="385" spans="2:6" ht="20.100000000000001" customHeight="1" x14ac:dyDescent="0.25">
      <c r="B385" s="60" t="s">
        <v>277</v>
      </c>
      <c r="C385" s="61" t="s">
        <v>539</v>
      </c>
      <c r="D385" s="95">
        <v>6.0493829999999995E-4</v>
      </c>
      <c r="E385" s="68">
        <v>6.04938E-5</v>
      </c>
      <c r="F385" s="94">
        <f>VOLUME[[#This Row],[Dólar Americano]]*5.0795</f>
        <v>3.072782571E-4</v>
      </c>
    </row>
    <row r="386" spans="2:6" ht="20.100000000000001" customHeight="1" x14ac:dyDescent="0.25">
      <c r="B386" s="60" t="s">
        <v>277</v>
      </c>
      <c r="C386" s="61" t="s">
        <v>363</v>
      </c>
      <c r="D386" s="95">
        <v>6.0185190000000002E-4</v>
      </c>
      <c r="E386" s="68">
        <v>6.0185200000000001E-5</v>
      </c>
      <c r="F386" s="94">
        <f>VOLUME[[#This Row],[Dólar Americano]]*5.0795</f>
        <v>3.057107234E-4</v>
      </c>
    </row>
    <row r="387" spans="2:6" ht="20.100000000000001" customHeight="1" x14ac:dyDescent="0.25">
      <c r="B387" s="60" t="s">
        <v>277</v>
      </c>
      <c r="C387" s="61" t="s">
        <v>403</v>
      </c>
      <c r="D387" s="95">
        <v>6.0185190000000002E-4</v>
      </c>
      <c r="E387" s="68">
        <v>6.0185200000000001E-5</v>
      </c>
      <c r="F387" s="94">
        <f>VOLUME[[#This Row],[Dólar Americano]]*5.0795</f>
        <v>3.057107234E-4</v>
      </c>
    </row>
    <row r="388" spans="2:6" ht="20.100000000000001" customHeight="1" x14ac:dyDescent="0.25">
      <c r="B388" s="60" t="s">
        <v>277</v>
      </c>
      <c r="C388" s="61" t="s">
        <v>513</v>
      </c>
      <c r="D388" s="95">
        <v>6.0185190000000002E-4</v>
      </c>
      <c r="E388" s="68">
        <v>6.0185200000000001E-5</v>
      </c>
      <c r="F388" s="94">
        <f>VOLUME[[#This Row],[Dólar Americano]]*5.0795</f>
        <v>3.057107234E-4</v>
      </c>
    </row>
    <row r="389" spans="2:6" ht="20.100000000000001" customHeight="1" x14ac:dyDescent="0.25">
      <c r="B389" s="60" t="s">
        <v>277</v>
      </c>
      <c r="C389" s="61" t="s">
        <v>420</v>
      </c>
      <c r="D389" s="95">
        <v>5.9259259999999995E-4</v>
      </c>
      <c r="E389" s="68">
        <v>5.9259299999999997E-5</v>
      </c>
      <c r="F389" s="94">
        <f>VOLUME[[#This Row],[Dólar Americano]]*5.0795</f>
        <v>3.0100761435000002E-4</v>
      </c>
    </row>
    <row r="390" spans="2:6" ht="20.100000000000001" customHeight="1" x14ac:dyDescent="0.25">
      <c r="B390" s="60" t="s">
        <v>277</v>
      </c>
      <c r="C390" s="61" t="s">
        <v>646</v>
      </c>
      <c r="D390" s="95">
        <v>5.9259259999999995E-4</v>
      </c>
      <c r="E390" s="68">
        <v>5.9259299999999997E-5</v>
      </c>
      <c r="F390" s="94">
        <f>VOLUME[[#This Row],[Dólar Americano]]*5.0795</f>
        <v>3.0100761435000002E-4</v>
      </c>
    </row>
    <row r="391" spans="2:6" ht="20.100000000000001" customHeight="1" x14ac:dyDescent="0.25">
      <c r="B391" s="60" t="s">
        <v>277</v>
      </c>
      <c r="C391" s="61" t="s">
        <v>580</v>
      </c>
      <c r="D391" s="95">
        <v>5.8950620000000002E-4</v>
      </c>
      <c r="E391" s="68">
        <v>5.8950599999999998E-5</v>
      </c>
      <c r="F391" s="94">
        <f>VOLUME[[#This Row],[Dólar Americano]]*5.0795</f>
        <v>2.9943957270000003E-4</v>
      </c>
    </row>
    <row r="392" spans="2:6" ht="20.100000000000001" customHeight="1" x14ac:dyDescent="0.25">
      <c r="B392" s="60" t="s">
        <v>277</v>
      </c>
      <c r="C392" s="61" t="s">
        <v>654</v>
      </c>
      <c r="D392" s="95">
        <v>5.8950620000000002E-4</v>
      </c>
      <c r="E392" s="68">
        <v>5.8950599999999998E-5</v>
      </c>
      <c r="F392" s="94">
        <f>VOLUME[[#This Row],[Dólar Americano]]*5.0795</f>
        <v>2.9943957270000003E-4</v>
      </c>
    </row>
    <row r="393" spans="2:6" ht="20.100000000000001" customHeight="1" x14ac:dyDescent="0.25">
      <c r="B393" s="60" t="s">
        <v>277</v>
      </c>
      <c r="C393" s="61" t="s">
        <v>395</v>
      </c>
      <c r="D393" s="95">
        <v>5.8641979999999997E-4</v>
      </c>
      <c r="E393" s="68">
        <v>5.8641999999999999E-5</v>
      </c>
      <c r="F393" s="94">
        <f>VOLUME[[#This Row],[Dólar Americano]]*5.0795</f>
        <v>2.9787203900000003E-4</v>
      </c>
    </row>
    <row r="394" spans="2:6" ht="20.100000000000001" customHeight="1" x14ac:dyDescent="0.25">
      <c r="B394" s="60" t="s">
        <v>277</v>
      </c>
      <c r="C394" s="61" t="s">
        <v>436</v>
      </c>
      <c r="D394" s="95">
        <v>5.8641979999999997E-4</v>
      </c>
      <c r="E394" s="68">
        <v>5.8641999999999999E-5</v>
      </c>
      <c r="F394" s="94">
        <f>VOLUME[[#This Row],[Dólar Americano]]*5.0795</f>
        <v>2.9787203900000003E-4</v>
      </c>
    </row>
    <row r="395" spans="2:6" ht="20.100000000000001" customHeight="1" x14ac:dyDescent="0.25">
      <c r="B395" s="60" t="s">
        <v>277</v>
      </c>
      <c r="C395" s="61" t="s">
        <v>576</v>
      </c>
      <c r="D395" s="95">
        <v>5.8641979999999997E-4</v>
      </c>
      <c r="E395" s="68">
        <v>5.8641999999999999E-5</v>
      </c>
      <c r="F395" s="94">
        <f>VOLUME[[#This Row],[Dólar Americano]]*5.0795</f>
        <v>2.9787203900000003E-4</v>
      </c>
    </row>
    <row r="396" spans="2:6" ht="20.100000000000001" customHeight="1" x14ac:dyDescent="0.25">
      <c r="B396" s="60" t="s">
        <v>277</v>
      </c>
      <c r="C396" s="61" t="s">
        <v>604</v>
      </c>
      <c r="D396" s="95">
        <v>5.8024689999999996E-4</v>
      </c>
      <c r="E396" s="68">
        <v>5.80247E-5</v>
      </c>
      <c r="F396" s="94">
        <f>VOLUME[[#This Row],[Dólar Americano]]*5.0795</f>
        <v>2.9473646365000004E-4</v>
      </c>
    </row>
    <row r="397" spans="2:6" ht="20.100000000000001" customHeight="1" x14ac:dyDescent="0.25">
      <c r="B397" s="60" t="s">
        <v>277</v>
      </c>
      <c r="C397" s="61" t="s">
        <v>475</v>
      </c>
      <c r="D397" s="95">
        <v>5.7407409999999997E-4</v>
      </c>
      <c r="E397" s="68">
        <v>5.7407400000000002E-5</v>
      </c>
      <c r="F397" s="94">
        <f>VOLUME[[#This Row],[Dólar Americano]]*5.0795</f>
        <v>2.916008883E-4</v>
      </c>
    </row>
    <row r="398" spans="2:6" ht="20.100000000000001" customHeight="1" x14ac:dyDescent="0.25">
      <c r="B398" s="60" t="s">
        <v>277</v>
      </c>
      <c r="C398" s="61" t="s">
        <v>556</v>
      </c>
      <c r="D398" s="95">
        <v>5.7407409999999997E-4</v>
      </c>
      <c r="E398" s="68">
        <v>5.7407400000000002E-5</v>
      </c>
      <c r="F398" s="94">
        <f>VOLUME[[#This Row],[Dólar Americano]]*5.0795</f>
        <v>2.916008883E-4</v>
      </c>
    </row>
    <row r="399" spans="2:6" ht="20.100000000000001" customHeight="1" x14ac:dyDescent="0.25">
      <c r="B399" s="60" t="s">
        <v>277</v>
      </c>
      <c r="C399" s="61" t="s">
        <v>639</v>
      </c>
      <c r="D399" s="95">
        <v>5.7098770000000004E-4</v>
      </c>
      <c r="E399" s="68">
        <v>5.7098800000000003E-5</v>
      </c>
      <c r="F399" s="94">
        <f>VOLUME[[#This Row],[Dólar Americano]]*5.0795</f>
        <v>2.9003335460000006E-4</v>
      </c>
    </row>
    <row r="400" spans="2:6" ht="20.100000000000001" customHeight="1" x14ac:dyDescent="0.25">
      <c r="B400" s="60" t="s">
        <v>277</v>
      </c>
      <c r="C400" s="61" t="s">
        <v>416</v>
      </c>
      <c r="D400" s="95">
        <v>5.6790119999999996E-4</v>
      </c>
      <c r="E400" s="68">
        <v>5.6790099999999997E-5</v>
      </c>
      <c r="F400" s="94">
        <f>VOLUME[[#This Row],[Dólar Americano]]*5.0795</f>
        <v>2.8846531295000002E-4</v>
      </c>
    </row>
    <row r="401" spans="2:6" ht="20.100000000000001" customHeight="1" x14ac:dyDescent="0.25">
      <c r="B401" s="60" t="s">
        <v>277</v>
      </c>
      <c r="C401" s="61" t="s">
        <v>364</v>
      </c>
      <c r="D401" s="95">
        <v>5.6172839999999997E-4</v>
      </c>
      <c r="E401" s="68">
        <v>5.6172799999999999E-5</v>
      </c>
      <c r="F401" s="94">
        <f>VOLUME[[#This Row],[Dólar Americano]]*5.0795</f>
        <v>2.8532973760000003E-4</v>
      </c>
    </row>
    <row r="402" spans="2:6" ht="20.100000000000001" customHeight="1" x14ac:dyDescent="0.25">
      <c r="B402" s="60" t="s">
        <v>277</v>
      </c>
      <c r="C402" s="61" t="s">
        <v>537</v>
      </c>
      <c r="D402" s="95">
        <v>5.6172839999999997E-4</v>
      </c>
      <c r="E402" s="68">
        <v>5.6172799999999999E-5</v>
      </c>
      <c r="F402" s="94">
        <f>VOLUME[[#This Row],[Dólar Americano]]*5.0795</f>
        <v>2.8532973760000003E-4</v>
      </c>
    </row>
    <row r="403" spans="2:6" ht="20.100000000000001" customHeight="1" x14ac:dyDescent="0.25">
      <c r="B403" s="60" t="s">
        <v>277</v>
      </c>
      <c r="C403" s="61" t="s">
        <v>649</v>
      </c>
      <c r="D403" s="95">
        <v>5.6172839999999997E-4</v>
      </c>
      <c r="E403" s="68">
        <v>5.6172799999999999E-5</v>
      </c>
      <c r="F403" s="94">
        <f>VOLUME[[#This Row],[Dólar Americano]]*5.0795</f>
        <v>2.8532973760000003E-4</v>
      </c>
    </row>
    <row r="404" spans="2:6" ht="20.100000000000001" customHeight="1" x14ac:dyDescent="0.25">
      <c r="B404" s="60" t="s">
        <v>277</v>
      </c>
      <c r="C404" s="61" t="s">
        <v>353</v>
      </c>
      <c r="D404" s="95">
        <v>5.5864200000000004E-4</v>
      </c>
      <c r="E404" s="68">
        <v>5.58642E-5</v>
      </c>
      <c r="F404" s="94">
        <f>VOLUME[[#This Row],[Dólar Americano]]*5.0795</f>
        <v>2.8376220390000003E-4</v>
      </c>
    </row>
    <row r="405" spans="2:6" ht="20.100000000000001" customHeight="1" x14ac:dyDescent="0.25">
      <c r="B405" s="60" t="s">
        <v>277</v>
      </c>
      <c r="C405" s="61" t="s">
        <v>581</v>
      </c>
      <c r="D405" s="95">
        <v>5.5864200000000004E-4</v>
      </c>
      <c r="E405" s="68">
        <v>5.58642E-5</v>
      </c>
      <c r="F405" s="94">
        <f>VOLUME[[#This Row],[Dólar Americano]]*5.0795</f>
        <v>2.8376220390000003E-4</v>
      </c>
    </row>
    <row r="406" spans="2:6" ht="20.100000000000001" customHeight="1" x14ac:dyDescent="0.25">
      <c r="B406" s="60" t="s">
        <v>277</v>
      </c>
      <c r="C406" s="61" t="s">
        <v>387</v>
      </c>
      <c r="D406" s="95">
        <v>5.5555559999999999E-4</v>
      </c>
      <c r="E406" s="68">
        <v>5.5555600000000001E-5</v>
      </c>
      <c r="F406" s="94">
        <f>VOLUME[[#This Row],[Dólar Americano]]*5.0795</f>
        <v>2.8219467020000003E-4</v>
      </c>
    </row>
    <row r="407" spans="2:6" ht="20.100000000000001" customHeight="1" x14ac:dyDescent="0.25">
      <c r="B407" s="60" t="s">
        <v>277</v>
      </c>
      <c r="C407" s="61" t="s">
        <v>651</v>
      </c>
      <c r="D407" s="95">
        <v>5.5555559999999999E-4</v>
      </c>
      <c r="E407" s="68">
        <v>5.5555600000000001E-5</v>
      </c>
      <c r="F407" s="94">
        <f>VOLUME[[#This Row],[Dólar Americano]]*5.0795</f>
        <v>2.8219467020000003E-4</v>
      </c>
    </row>
    <row r="408" spans="2:6" ht="20.100000000000001" customHeight="1" x14ac:dyDescent="0.25">
      <c r="B408" s="60" t="s">
        <v>277</v>
      </c>
      <c r="C408" s="61" t="s">
        <v>495</v>
      </c>
      <c r="D408" s="95">
        <v>5.5246910000000002E-4</v>
      </c>
      <c r="E408" s="68">
        <v>5.5246900000000001E-5</v>
      </c>
      <c r="F408" s="94">
        <f>VOLUME[[#This Row],[Dólar Americano]]*5.0795</f>
        <v>2.8062662855000005E-4</v>
      </c>
    </row>
    <row r="409" spans="2:6" ht="20.100000000000001" customHeight="1" x14ac:dyDescent="0.25">
      <c r="B409" s="60" t="s">
        <v>277</v>
      </c>
      <c r="C409" s="61" t="s">
        <v>391</v>
      </c>
      <c r="D409" s="95">
        <v>5.4938269999999997E-4</v>
      </c>
      <c r="E409" s="68">
        <v>5.4938300000000002E-5</v>
      </c>
      <c r="F409" s="94">
        <f>VOLUME[[#This Row],[Dólar Americano]]*5.0795</f>
        <v>2.7905909485000005E-4</v>
      </c>
    </row>
    <row r="410" spans="2:6" ht="20.100000000000001" customHeight="1" x14ac:dyDescent="0.25">
      <c r="B410" s="60" t="s">
        <v>277</v>
      </c>
      <c r="C410" s="61" t="s">
        <v>599</v>
      </c>
      <c r="D410" s="95">
        <v>4.7839509999999998E-4</v>
      </c>
      <c r="E410" s="69">
        <v>4.7839500000000002E-5</v>
      </c>
      <c r="F410" s="94">
        <f>VOLUME[[#This Row],[Dólar Americano]]*5.0795</f>
        <v>2.4300074025000002E-4</v>
      </c>
    </row>
  </sheetData>
  <mergeCells count="2">
    <mergeCell ref="E2:F2"/>
    <mergeCell ref="H2:L3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AC02-B92C-4391-BF7B-FF5A0B134DA9}">
  <dimension ref="A1:D242"/>
  <sheetViews>
    <sheetView showGridLines="0" tabSelected="1" workbookViewId="0">
      <selection activeCell="D4" sqref="D4"/>
    </sheetView>
  </sheetViews>
  <sheetFormatPr defaultRowHeight="15" x14ac:dyDescent="0.25"/>
  <cols>
    <col min="1" max="1" width="11.140625" style="2" customWidth="1"/>
    <col min="2" max="2" width="42.28515625" style="7" bestFit="1" customWidth="1"/>
    <col min="3" max="3" width="25.42578125" bestFit="1" customWidth="1"/>
    <col min="4" max="4" width="18.42578125" customWidth="1"/>
    <col min="5" max="5" width="15.42578125" customWidth="1"/>
    <col min="6" max="6" width="36.28515625" customWidth="1"/>
    <col min="7" max="7" width="11" customWidth="1"/>
    <col min="8" max="8" width="12" bestFit="1" customWidth="1"/>
  </cols>
  <sheetData>
    <row r="1" spans="2:4" ht="135" customHeight="1" x14ac:dyDescent="0.25"/>
    <row r="2" spans="2:4" ht="20.100000000000001" customHeight="1" x14ac:dyDescent="0.25">
      <c r="B2" s="57" t="s">
        <v>837</v>
      </c>
      <c r="C2" s="90" t="s">
        <v>0</v>
      </c>
      <c r="D2" s="90"/>
    </row>
    <row r="3" spans="2:4" ht="20.100000000000001" customHeight="1" x14ac:dyDescent="0.25">
      <c r="B3" s="10" t="s">
        <v>848</v>
      </c>
      <c r="C3" s="58" t="s">
        <v>829</v>
      </c>
      <c r="D3" s="58" t="s">
        <v>830</v>
      </c>
    </row>
    <row r="4" spans="2:4" ht="20.100000000000001" customHeight="1" x14ac:dyDescent="0.25">
      <c r="B4" s="59" t="s">
        <v>849</v>
      </c>
      <c r="C4" s="65">
        <v>640.07000000000005</v>
      </c>
      <c r="D4" s="66">
        <f>Tabela2[[#This Row],[Dólar Americano]]*5.0795</f>
        <v>3251.2355650000004</v>
      </c>
    </row>
    <row r="5" spans="2:4" ht="20.100000000000001" customHeight="1" x14ac:dyDescent="0.25">
      <c r="B5" s="59" t="s">
        <v>696</v>
      </c>
      <c r="C5" s="65">
        <v>452.64</v>
      </c>
      <c r="D5" s="66">
        <f>Tabela2[[#This Row],[Dólar Americano]]*5.0795</f>
        <v>2299.1848800000002</v>
      </c>
    </row>
    <row r="6" spans="2:4" ht="20.100000000000001" customHeight="1" x14ac:dyDescent="0.25">
      <c r="B6" s="59" t="s">
        <v>699</v>
      </c>
      <c r="C6" s="65">
        <v>276.83999999999099</v>
      </c>
      <c r="D6" s="66">
        <f>Tabela2[[#This Row],[Dólar Americano]]*5.0795</f>
        <v>1406.2087799999545</v>
      </c>
    </row>
    <row r="7" spans="2:4" ht="20.100000000000001" customHeight="1" x14ac:dyDescent="0.25">
      <c r="B7" s="59" t="s">
        <v>738</v>
      </c>
      <c r="C7" s="65">
        <v>229.41000000000167</v>
      </c>
      <c r="D7" s="66">
        <f>Tabela2[[#This Row],[Dólar Americano]]*5.0795</f>
        <v>1165.2880950000085</v>
      </c>
    </row>
    <row r="8" spans="2:4" ht="20.100000000000001" customHeight="1" x14ac:dyDescent="0.25">
      <c r="B8" s="59" t="s">
        <v>710</v>
      </c>
      <c r="C8" s="65">
        <v>133.92000000000294</v>
      </c>
      <c r="D8" s="66">
        <f>Tabela2[[#This Row],[Dólar Americano]]*5.0795</f>
        <v>680.24664000001496</v>
      </c>
    </row>
    <row r="9" spans="2:4" ht="20.100000000000001" customHeight="1" x14ac:dyDescent="0.25">
      <c r="B9" s="59" t="s">
        <v>687</v>
      </c>
      <c r="C9" s="65">
        <v>129.60000000000363</v>
      </c>
      <c r="D9" s="66">
        <f>Tabela2[[#This Row],[Dólar Americano]]*5.0795</f>
        <v>658.30320000001848</v>
      </c>
    </row>
    <row r="10" spans="2:4" ht="20.100000000000001" customHeight="1" x14ac:dyDescent="0.25">
      <c r="B10" s="59" t="s">
        <v>747</v>
      </c>
      <c r="C10" s="65">
        <v>129.60000000000301</v>
      </c>
      <c r="D10" s="66">
        <f>Tabela2[[#This Row],[Dólar Americano]]*5.0795</f>
        <v>658.30320000001529</v>
      </c>
    </row>
    <row r="11" spans="2:4" ht="20.100000000000001" customHeight="1" x14ac:dyDescent="0.25">
      <c r="B11" s="59" t="s">
        <v>751</v>
      </c>
      <c r="C11" s="65">
        <v>119.89386799969571</v>
      </c>
      <c r="D11" s="66">
        <f>Tabela2[[#This Row],[Dólar Americano]]*5.0795</f>
        <v>609.00090250445442</v>
      </c>
    </row>
    <row r="12" spans="2:4" ht="20.100000000000001" customHeight="1" x14ac:dyDescent="0.25">
      <c r="B12" s="59" t="s">
        <v>717</v>
      </c>
      <c r="C12" s="65">
        <v>106.11999999999934</v>
      </c>
      <c r="D12" s="66">
        <f>Tabela2[[#This Row],[Dólar Americano]]*5.0795</f>
        <v>539.03653999999665</v>
      </c>
    </row>
    <row r="13" spans="2:4" ht="20.100000000000001" customHeight="1" x14ac:dyDescent="0.25">
      <c r="B13" s="59" t="s">
        <v>760</v>
      </c>
      <c r="C13" s="65">
        <v>86.400000000000247</v>
      </c>
      <c r="D13" s="66">
        <f>Tabela2[[#This Row],[Dólar Americano]]*5.0795</f>
        <v>438.86880000000127</v>
      </c>
    </row>
    <row r="14" spans="2:4" ht="20.100000000000001" customHeight="1" x14ac:dyDescent="0.25">
      <c r="B14" s="59" t="s">
        <v>694</v>
      </c>
      <c r="C14" s="65">
        <v>73.762508839702107</v>
      </c>
      <c r="D14" s="66">
        <f>Tabela2[[#This Row],[Dólar Americano]]*5.0795</f>
        <v>374.67666365126689</v>
      </c>
    </row>
    <row r="15" spans="2:4" ht="20.100000000000001" customHeight="1" x14ac:dyDescent="0.25">
      <c r="B15" s="59" t="s">
        <v>700</v>
      </c>
      <c r="C15" s="65">
        <v>61.236841651900434</v>
      </c>
      <c r="D15" s="66">
        <f>Tabela2[[#This Row],[Dólar Americano]]*5.0795</f>
        <v>311.05253717082826</v>
      </c>
    </row>
    <row r="16" spans="2:4" ht="20.100000000000001" customHeight="1" x14ac:dyDescent="0.25">
      <c r="B16" s="59" t="s">
        <v>720</v>
      </c>
      <c r="C16" s="65">
        <v>59.040000000000447</v>
      </c>
      <c r="D16" s="66">
        <f>Tabela2[[#This Row],[Dólar Americano]]*5.0795</f>
        <v>299.89368000000229</v>
      </c>
    </row>
    <row r="17" spans="2:4" ht="20.100000000000001" customHeight="1" x14ac:dyDescent="0.25">
      <c r="B17" s="59" t="s">
        <v>745</v>
      </c>
      <c r="C17" s="65">
        <v>54.25999999999928</v>
      </c>
      <c r="D17" s="66">
        <f>Tabela2[[#This Row],[Dólar Americano]]*5.0795</f>
        <v>275.61366999999638</v>
      </c>
    </row>
    <row r="18" spans="2:4" ht="20.100000000000001" customHeight="1" x14ac:dyDescent="0.25">
      <c r="B18" s="59" t="s">
        <v>690</v>
      </c>
      <c r="C18" s="65">
        <v>45.360000000000277</v>
      </c>
      <c r="D18" s="66">
        <f>Tabela2[[#This Row],[Dólar Americano]]*5.0795</f>
        <v>230.40612000000141</v>
      </c>
    </row>
    <row r="19" spans="2:4" ht="20.100000000000001" customHeight="1" x14ac:dyDescent="0.25">
      <c r="B19" s="59" t="s">
        <v>740</v>
      </c>
      <c r="C19" s="65">
        <v>37.974506000000005</v>
      </c>
      <c r="D19" s="66">
        <f>Tabela2[[#This Row],[Dólar Americano]]*5.0795</f>
        <v>192.89150322700004</v>
      </c>
    </row>
    <row r="20" spans="2:4" ht="20.100000000000001" customHeight="1" x14ac:dyDescent="0.25">
      <c r="B20" s="59" t="s">
        <v>727</v>
      </c>
      <c r="C20" s="65">
        <v>36.719999999999473</v>
      </c>
      <c r="D20" s="66">
        <f>Tabela2[[#This Row],[Dólar Americano]]*5.0795</f>
        <v>186.51923999999732</v>
      </c>
    </row>
    <row r="21" spans="2:4" ht="20.100000000000001" customHeight="1" x14ac:dyDescent="0.25">
      <c r="B21" s="59" t="s">
        <v>689</v>
      </c>
      <c r="C21" s="65">
        <v>36.000000000000099</v>
      </c>
      <c r="D21" s="66">
        <f>Tabela2[[#This Row],[Dólar Americano]]*5.0795</f>
        <v>182.86200000000051</v>
      </c>
    </row>
    <row r="22" spans="2:4" ht="20.100000000000001" customHeight="1" x14ac:dyDescent="0.25">
      <c r="B22" s="59" t="s">
        <v>722</v>
      </c>
      <c r="C22" s="65">
        <v>34.067200000000049</v>
      </c>
      <c r="D22" s="66">
        <f>Tabela2[[#This Row],[Dólar Americano]]*5.0795</f>
        <v>173.04434240000026</v>
      </c>
    </row>
    <row r="23" spans="2:4" ht="20.100000000000001" customHeight="1" x14ac:dyDescent="0.25">
      <c r="B23" s="59" t="s">
        <v>744</v>
      </c>
      <c r="C23" s="65">
        <v>31.500000000000565</v>
      </c>
      <c r="D23" s="66">
        <f>Tabela2[[#This Row],[Dólar Americano]]*5.0795</f>
        <v>160.00425000000288</v>
      </c>
    </row>
    <row r="24" spans="2:4" ht="20.100000000000001" customHeight="1" x14ac:dyDescent="0.25">
      <c r="B24" s="59" t="s">
        <v>711</v>
      </c>
      <c r="C24" s="65">
        <v>29.491179999999968</v>
      </c>
      <c r="D24" s="66">
        <f>Tabela2[[#This Row],[Dólar Americano]]*5.0795</f>
        <v>149.80044880999984</v>
      </c>
    </row>
    <row r="25" spans="2:4" ht="20.100000000000001" customHeight="1" x14ac:dyDescent="0.25">
      <c r="B25" s="59" t="s">
        <v>706</v>
      </c>
      <c r="C25" s="65">
        <v>28.800000000000136</v>
      </c>
      <c r="D25" s="66">
        <f>Tabela2[[#This Row],[Dólar Americano]]*5.0795</f>
        <v>146.28960000000069</v>
      </c>
    </row>
    <row r="26" spans="2:4" ht="20.100000000000001" customHeight="1" x14ac:dyDescent="0.25">
      <c r="B26" s="59" t="s">
        <v>752</v>
      </c>
      <c r="C26" s="65">
        <v>26.098117998900122</v>
      </c>
      <c r="D26" s="66">
        <f>Tabela2[[#This Row],[Dólar Americano]]*5.0795</f>
        <v>132.56539037541319</v>
      </c>
    </row>
    <row r="27" spans="2:4" ht="20.100000000000001" customHeight="1" x14ac:dyDescent="0.25">
      <c r="B27" s="59" t="s">
        <v>695</v>
      </c>
      <c r="C27" s="65">
        <v>26.019532000000016</v>
      </c>
      <c r="D27" s="66">
        <f>Tabela2[[#This Row],[Dólar Americano]]*5.0795</f>
        <v>132.1662127940001</v>
      </c>
    </row>
    <row r="28" spans="2:4" ht="20.100000000000001" customHeight="1" x14ac:dyDescent="0.25">
      <c r="B28" s="59" t="s">
        <v>762</v>
      </c>
      <c r="C28" s="65">
        <v>25.740000000000236</v>
      </c>
      <c r="D28" s="66">
        <f>Tabela2[[#This Row],[Dólar Americano]]*5.0795</f>
        <v>130.74633000000122</v>
      </c>
    </row>
    <row r="29" spans="2:4" ht="20.100000000000001" customHeight="1" x14ac:dyDescent="0.25">
      <c r="B29" s="59" t="s">
        <v>702</v>
      </c>
      <c r="C29" s="65">
        <v>25.200000000000092</v>
      </c>
      <c r="D29" s="66">
        <f>Tabela2[[#This Row],[Dólar Americano]]*5.0795</f>
        <v>128.00340000000048</v>
      </c>
    </row>
    <row r="30" spans="2:4" ht="20.100000000000001" customHeight="1" x14ac:dyDescent="0.25">
      <c r="B30" s="59" t="s">
        <v>761</v>
      </c>
      <c r="C30" s="65">
        <v>24.479999999999862</v>
      </c>
      <c r="D30" s="66">
        <f>Tabela2[[#This Row],[Dólar Americano]]*5.0795</f>
        <v>124.3461599999993</v>
      </c>
    </row>
    <row r="31" spans="2:4" ht="20.100000000000001" customHeight="1" x14ac:dyDescent="0.25">
      <c r="B31" s="59" t="s">
        <v>704</v>
      </c>
      <c r="C31" s="65">
        <v>23.655833339698134</v>
      </c>
      <c r="D31" s="66">
        <f>Tabela2[[#This Row],[Dólar Americano]]*5.0795</f>
        <v>120.15980544899668</v>
      </c>
    </row>
    <row r="32" spans="2:4" ht="20.100000000000001" customHeight="1" x14ac:dyDescent="0.25">
      <c r="B32" s="59" t="s">
        <v>709</v>
      </c>
      <c r="C32" s="65">
        <v>23.431982666800174</v>
      </c>
      <c r="D32" s="66">
        <f>Tabela2[[#This Row],[Dólar Americano]]*5.0795</f>
        <v>119.02275595601149</v>
      </c>
    </row>
    <row r="33" spans="2:4" ht="20.100000000000001" customHeight="1" x14ac:dyDescent="0.25">
      <c r="B33" s="59" t="s">
        <v>701</v>
      </c>
      <c r="C33" s="65">
        <v>20.188197928599433</v>
      </c>
      <c r="D33" s="66">
        <f>Tabela2[[#This Row],[Dólar Americano]]*5.0795</f>
        <v>102.54595137832082</v>
      </c>
    </row>
    <row r="34" spans="2:4" ht="20.100000000000001" customHeight="1" x14ac:dyDescent="0.25">
      <c r="B34" s="59" t="s">
        <v>767</v>
      </c>
      <c r="C34" s="65">
        <v>14.499999907200133</v>
      </c>
      <c r="D34" s="66">
        <f>Tabela2[[#This Row],[Dólar Americano]]*5.0795</f>
        <v>73.652749528623076</v>
      </c>
    </row>
    <row r="35" spans="2:4" ht="20.100000000000001" customHeight="1" x14ac:dyDescent="0.25">
      <c r="B35" s="59" t="s">
        <v>724</v>
      </c>
      <c r="C35" s="65">
        <v>14.397350377400013</v>
      </c>
      <c r="D35" s="66">
        <f>Tabela2[[#This Row],[Dólar Americano]]*5.0795</f>
        <v>73.131341242003373</v>
      </c>
    </row>
    <row r="36" spans="2:4" ht="20.100000000000001" customHeight="1" x14ac:dyDescent="0.25">
      <c r="B36" s="59" t="s">
        <v>755</v>
      </c>
      <c r="C36" s="65">
        <v>13.406249928500147</v>
      </c>
      <c r="D36" s="66">
        <f>Tabela2[[#This Row],[Dólar Americano]]*5.0795</f>
        <v>68.097046511816501</v>
      </c>
    </row>
    <row r="37" spans="2:4" ht="20.100000000000001" customHeight="1" x14ac:dyDescent="0.25">
      <c r="B37" s="59" t="s">
        <v>850</v>
      </c>
      <c r="C37" s="65">
        <v>13.391999999999999</v>
      </c>
      <c r="D37" s="66">
        <f>Tabela2[[#This Row],[Dólar Americano]]*5.0795</f>
        <v>68.024664000000001</v>
      </c>
    </row>
    <row r="38" spans="2:4" ht="20.100000000000001" customHeight="1" x14ac:dyDescent="0.25">
      <c r="B38" s="59" t="s">
        <v>754</v>
      </c>
      <c r="C38" s="65">
        <v>11.999999951999971</v>
      </c>
      <c r="D38" s="66">
        <f>Tabela2[[#This Row],[Dólar Americano]]*5.0795</f>
        <v>60.953999756183855</v>
      </c>
    </row>
    <row r="39" spans="2:4" ht="20.100000000000001" customHeight="1" x14ac:dyDescent="0.25">
      <c r="B39" s="59" t="s">
        <v>763</v>
      </c>
      <c r="C39" s="65">
        <v>10.917999999999987</v>
      </c>
      <c r="D39" s="66">
        <f>Tabela2[[#This Row],[Dólar Americano]]*5.0795</f>
        <v>55.45798099999994</v>
      </c>
    </row>
    <row r="40" spans="2:4" ht="20.100000000000001" customHeight="1" x14ac:dyDescent="0.25">
      <c r="B40" s="59" t="s">
        <v>757</v>
      </c>
      <c r="C40" s="65">
        <v>9.3600000000001948</v>
      </c>
      <c r="D40" s="66">
        <f>Tabela2[[#This Row],[Dólar Americano]]*5.0795</f>
        <v>47.544120000000994</v>
      </c>
    </row>
    <row r="41" spans="2:4" ht="20.100000000000001" customHeight="1" x14ac:dyDescent="0.25">
      <c r="B41" s="59" t="s">
        <v>758</v>
      </c>
      <c r="C41" s="65">
        <v>9.0498000000000296</v>
      </c>
      <c r="D41" s="66">
        <f>Tabela2[[#This Row],[Dólar Americano]]*5.0795</f>
        <v>45.968459100000153</v>
      </c>
    </row>
    <row r="42" spans="2:4" ht="20.100000000000001" customHeight="1" x14ac:dyDescent="0.25">
      <c r="B42" s="59" t="s">
        <v>691</v>
      </c>
      <c r="C42" s="65">
        <v>6.7113632648999531</v>
      </c>
      <c r="D42" s="66">
        <f>Tabela2[[#This Row],[Dólar Americano]]*5.0795</f>
        <v>34.090369704059313</v>
      </c>
    </row>
    <row r="43" spans="2:4" ht="20.100000000000001" customHeight="1" x14ac:dyDescent="0.25">
      <c r="B43" s="59" t="s">
        <v>730</v>
      </c>
      <c r="C43" s="65">
        <v>6.3845519999999993</v>
      </c>
      <c r="D43" s="66">
        <f>Tabela2[[#This Row],[Dólar Americano]]*5.0795</f>
        <v>32.430331883999997</v>
      </c>
    </row>
    <row r="44" spans="2:4" ht="20.100000000000001" customHeight="1" x14ac:dyDescent="0.25">
      <c r="B44" s="59" t="s">
        <v>748</v>
      </c>
      <c r="C44" s="65">
        <v>6.0000000480006221</v>
      </c>
      <c r="D44" s="66">
        <f>Tabela2[[#This Row],[Dólar Americano]]*5.0795</f>
        <v>30.477000243819163</v>
      </c>
    </row>
    <row r="45" spans="2:4" ht="20.100000000000001" customHeight="1" x14ac:dyDescent="0.25">
      <c r="B45" s="59" t="s">
        <v>749</v>
      </c>
      <c r="C45" s="65">
        <v>6.0000000480000901</v>
      </c>
      <c r="D45" s="66">
        <f>Tabela2[[#This Row],[Dólar Americano]]*5.0795</f>
        <v>30.477000243816459</v>
      </c>
    </row>
    <row r="46" spans="2:4" ht="20.100000000000001" customHeight="1" x14ac:dyDescent="0.25">
      <c r="B46" s="59" t="s">
        <v>716</v>
      </c>
      <c r="C46" s="65">
        <v>5.167039999999985</v>
      </c>
      <c r="D46" s="66">
        <f>Tabela2[[#This Row],[Dólar Americano]]*5.0795</f>
        <v>26.245979679999927</v>
      </c>
    </row>
    <row r="47" spans="2:4" ht="20.100000000000001" customHeight="1" x14ac:dyDescent="0.25">
      <c r="B47" s="59" t="s">
        <v>698</v>
      </c>
      <c r="C47" s="65">
        <v>4.8767029256999894</v>
      </c>
      <c r="D47" s="66">
        <f>Tabela2[[#This Row],[Dólar Americano]]*5.0795</f>
        <v>24.771212511093097</v>
      </c>
    </row>
    <row r="48" spans="2:4" ht="20.100000000000001" customHeight="1" x14ac:dyDescent="0.25">
      <c r="B48" s="59" t="s">
        <v>723</v>
      </c>
      <c r="C48" s="65">
        <v>4.8156423999999989</v>
      </c>
      <c r="D48" s="66">
        <f>Tabela2[[#This Row],[Dólar Americano]]*5.0795</f>
        <v>24.461055570799996</v>
      </c>
    </row>
    <row r="49" spans="2:4" ht="20.100000000000001" customHeight="1" x14ac:dyDescent="0.25">
      <c r="B49" s="59" t="s">
        <v>726</v>
      </c>
      <c r="C49" s="65">
        <v>4.4794531194000138</v>
      </c>
      <c r="D49" s="66">
        <f>Tabela2[[#This Row],[Dólar Americano]]*5.0795</f>
        <v>22.75338211999237</v>
      </c>
    </row>
    <row r="50" spans="2:4" ht="20.100000000000001" customHeight="1" x14ac:dyDescent="0.25">
      <c r="B50" s="59" t="s">
        <v>705</v>
      </c>
      <c r="C50" s="65">
        <v>4.3799999759999979</v>
      </c>
      <c r="D50" s="66">
        <f>Tabela2[[#This Row],[Dólar Americano]]*5.0795</f>
        <v>22.248209878091991</v>
      </c>
    </row>
    <row r="51" spans="2:4" ht="20.100000000000001" customHeight="1" x14ac:dyDescent="0.25">
      <c r="B51" s="59" t="s">
        <v>715</v>
      </c>
      <c r="C51" s="65">
        <v>4.2361480000000293</v>
      </c>
      <c r="D51" s="66">
        <f>Tabela2[[#This Row],[Dólar Americano]]*5.0795</f>
        <v>21.51751376600015</v>
      </c>
    </row>
    <row r="52" spans="2:4" ht="20.100000000000001" customHeight="1" x14ac:dyDescent="0.25">
      <c r="B52" s="59" t="s">
        <v>713</v>
      </c>
      <c r="C52" s="65">
        <v>3.699768526499946</v>
      </c>
      <c r="D52" s="66">
        <f>Tabela2[[#This Row],[Dólar Americano]]*5.0795</f>
        <v>18.792974230356478</v>
      </c>
    </row>
    <row r="53" spans="2:4" ht="20.100000000000001" customHeight="1" x14ac:dyDescent="0.25">
      <c r="B53" s="59" t="s">
        <v>725</v>
      </c>
      <c r="C53" s="65">
        <v>3.5781066124000032</v>
      </c>
      <c r="D53" s="66">
        <f>Tabela2[[#This Row],[Dólar Americano]]*5.0795</f>
        <v>18.174992537685817</v>
      </c>
    </row>
    <row r="54" spans="2:4" ht="20.100000000000001" customHeight="1" x14ac:dyDescent="0.25">
      <c r="B54" s="59" t="s">
        <v>735</v>
      </c>
      <c r="C54" s="65">
        <v>3.1931152350000001</v>
      </c>
      <c r="D54" s="66">
        <f>Tabela2[[#This Row],[Dólar Americano]]*5.0795</f>
        <v>16.219428836182502</v>
      </c>
    </row>
    <row r="55" spans="2:4" ht="20.100000000000001" customHeight="1" x14ac:dyDescent="0.25">
      <c r="B55" s="59" t="s">
        <v>718</v>
      </c>
      <c r="C55" s="65">
        <v>2.3136070000000024</v>
      </c>
      <c r="D55" s="66">
        <f>Tabela2[[#This Row],[Dólar Americano]]*5.0795</f>
        <v>11.751966756500012</v>
      </c>
    </row>
    <row r="56" spans="2:4" ht="20.100000000000001" customHeight="1" x14ac:dyDescent="0.25">
      <c r="B56" s="59" t="s">
        <v>746</v>
      </c>
      <c r="C56" s="65">
        <v>2.1</v>
      </c>
      <c r="D56" s="66">
        <f>Tabela2[[#This Row],[Dólar Americano]]*5.0795</f>
        <v>10.666950000000002</v>
      </c>
    </row>
    <row r="57" spans="2:4" ht="20.100000000000001" customHeight="1" x14ac:dyDescent="0.25">
      <c r="B57" s="59" t="s">
        <v>742</v>
      </c>
      <c r="C57" s="65">
        <v>1.9999999979999996</v>
      </c>
      <c r="D57" s="66">
        <f>Tabela2[[#This Row],[Dólar Americano]]*5.0795</f>
        <v>10.158999989840998</v>
      </c>
    </row>
    <row r="58" spans="2:4" ht="20.100000000000001" customHeight="1" x14ac:dyDescent="0.25">
      <c r="B58" s="59" t="s">
        <v>697</v>
      </c>
      <c r="C58" s="65">
        <v>1.9963954500000072</v>
      </c>
      <c r="D58" s="66">
        <f>Tabela2[[#This Row],[Dólar Americano]]*5.0795</f>
        <v>10.140690688275036</v>
      </c>
    </row>
    <row r="59" spans="2:4" ht="20.100000000000001" customHeight="1" x14ac:dyDescent="0.25">
      <c r="B59" s="59" t="s">
        <v>753</v>
      </c>
      <c r="C59" s="65">
        <v>1.8720000000000612</v>
      </c>
      <c r="D59" s="66">
        <f>Tabela2[[#This Row],[Dólar Americano]]*5.0795</f>
        <v>9.5088240000003115</v>
      </c>
    </row>
    <row r="60" spans="2:4" ht="20.100000000000001" customHeight="1" x14ac:dyDescent="0.25">
      <c r="B60" s="59" t="s">
        <v>741</v>
      </c>
      <c r="C60" s="65">
        <v>1.4999999999999987</v>
      </c>
      <c r="D60" s="66">
        <f>Tabela2[[#This Row],[Dólar Americano]]*5.0795</f>
        <v>7.6192499999999939</v>
      </c>
    </row>
    <row r="61" spans="2:4" ht="20.100000000000001" customHeight="1" x14ac:dyDescent="0.25">
      <c r="B61" s="59" t="s">
        <v>703</v>
      </c>
      <c r="C61" s="65">
        <v>1.2792532799999998</v>
      </c>
      <c r="D61" s="66">
        <f>Tabela2[[#This Row],[Dólar Americano]]*5.0795</f>
        <v>6.4979670357599995</v>
      </c>
    </row>
    <row r="62" spans="2:4" ht="20.100000000000001" customHeight="1" x14ac:dyDescent="0.25">
      <c r="B62" s="59" t="s">
        <v>765</v>
      </c>
      <c r="C62" s="65">
        <v>1.1999999519999907</v>
      </c>
      <c r="D62" s="66">
        <f>Tabela2[[#This Row],[Dólar Americano]]*5.0795</f>
        <v>6.0953997561839532</v>
      </c>
    </row>
    <row r="63" spans="2:4" ht="20.100000000000001" customHeight="1" x14ac:dyDescent="0.25">
      <c r="B63" s="59" t="s">
        <v>732</v>
      </c>
      <c r="C63" s="65">
        <v>1.1300000000000006</v>
      </c>
      <c r="D63" s="66">
        <f>Tabela2[[#This Row],[Dólar Americano]]*5.0795</f>
        <v>5.7398350000000029</v>
      </c>
    </row>
    <row r="64" spans="2:4" ht="20.100000000000001" customHeight="1" x14ac:dyDescent="0.25">
      <c r="B64" s="59" t="s">
        <v>743</v>
      </c>
      <c r="C64" s="65">
        <v>0.99999999899999981</v>
      </c>
      <c r="D64" s="66">
        <f>Tabela2[[#This Row],[Dólar Americano]]*5.0795</f>
        <v>5.0794999949204991</v>
      </c>
    </row>
    <row r="65" spans="2:4" ht="20.100000000000001" customHeight="1" x14ac:dyDescent="0.25">
      <c r="B65" s="59" t="s">
        <v>708</v>
      </c>
      <c r="C65" s="65">
        <v>0.78330464000174871</v>
      </c>
      <c r="D65" s="66">
        <f>Tabela2[[#This Row],[Dólar Americano]]*5.0795</f>
        <v>3.9787959188888826</v>
      </c>
    </row>
    <row r="66" spans="2:4" ht="20.100000000000001" customHeight="1" x14ac:dyDescent="0.25">
      <c r="B66" s="59" t="s">
        <v>739</v>
      </c>
      <c r="C66" s="65">
        <v>0.73716160000005315</v>
      </c>
      <c r="D66" s="66">
        <f>Tabela2[[#This Row],[Dólar Americano]]*5.0795</f>
        <v>3.7444123472002704</v>
      </c>
    </row>
    <row r="67" spans="2:4" ht="20.100000000000001" customHeight="1" x14ac:dyDescent="0.25">
      <c r="B67" s="59" t="s">
        <v>719</v>
      </c>
      <c r="C67" s="65">
        <v>0.70626185690000054</v>
      </c>
      <c r="D67" s="66">
        <f>Tabela2[[#This Row],[Dólar Americano]]*5.0795</f>
        <v>3.5874571021235528</v>
      </c>
    </row>
    <row r="68" spans="2:4" ht="20.100000000000001" customHeight="1" x14ac:dyDescent="0.25">
      <c r="B68" s="59" t="s">
        <v>773</v>
      </c>
      <c r="C68" s="65">
        <v>0.56532636180000551</v>
      </c>
      <c r="D68" s="66">
        <f>Tabela2[[#This Row],[Dólar Americano]]*5.0795</f>
        <v>2.8715752547631284</v>
      </c>
    </row>
    <row r="69" spans="2:4" ht="20.100000000000001" customHeight="1" x14ac:dyDescent="0.25">
      <c r="B69" s="59" t="s">
        <v>693</v>
      </c>
      <c r="C69" s="65">
        <v>0.49006999999999989</v>
      </c>
      <c r="D69" s="66">
        <f>Tabela2[[#This Row],[Dólar Americano]]*5.0795</f>
        <v>2.4893105649999998</v>
      </c>
    </row>
    <row r="70" spans="2:4" ht="20.100000000000001" customHeight="1" x14ac:dyDescent="0.25">
      <c r="B70" s="59" t="s">
        <v>714</v>
      </c>
      <c r="C70" s="65">
        <v>0.4000000319999954</v>
      </c>
      <c r="D70" s="66">
        <f>Tabela2[[#This Row],[Dólar Americano]]*5.0795</f>
        <v>2.0318001625439766</v>
      </c>
    </row>
    <row r="71" spans="2:4" ht="20.100000000000001" customHeight="1" x14ac:dyDescent="0.25">
      <c r="B71" s="59" t="s">
        <v>759</v>
      </c>
      <c r="C71" s="65">
        <v>0.33643862500000071</v>
      </c>
      <c r="D71" s="66">
        <f>Tabela2[[#This Row],[Dólar Americano]]*5.0795</f>
        <v>1.7089399956875038</v>
      </c>
    </row>
    <row r="72" spans="2:4" ht="20.100000000000001" customHeight="1" x14ac:dyDescent="0.25">
      <c r="B72" s="59" t="s">
        <v>774</v>
      </c>
      <c r="C72" s="65">
        <v>0.23397100000000268</v>
      </c>
      <c r="D72" s="66">
        <f>Tabela2[[#This Row],[Dólar Americano]]*5.0795</f>
        <v>1.1884556945000138</v>
      </c>
    </row>
    <row r="73" spans="2:4" ht="20.100000000000001" customHeight="1" x14ac:dyDescent="0.25">
      <c r="B73" s="59" t="s">
        <v>731</v>
      </c>
      <c r="C73" s="65">
        <v>0.20254680000001729</v>
      </c>
      <c r="D73" s="66">
        <f>Tabela2[[#This Row],[Dólar Americano]]*5.0795</f>
        <v>1.0288364706000879</v>
      </c>
    </row>
    <row r="74" spans="2:4" ht="20.100000000000001" customHeight="1" x14ac:dyDescent="0.25">
      <c r="B74" s="59" t="s">
        <v>756</v>
      </c>
      <c r="C74" s="65">
        <v>0.19943625600000334</v>
      </c>
      <c r="D74" s="66">
        <f>Tabela2[[#This Row],[Dólar Americano]]*5.0795</f>
        <v>1.0130364623520169</v>
      </c>
    </row>
    <row r="75" spans="2:4" ht="20.100000000000001" customHeight="1" x14ac:dyDescent="0.25">
      <c r="B75" s="59" t="s">
        <v>750</v>
      </c>
      <c r="C75" s="65">
        <v>0.15732624999999983</v>
      </c>
      <c r="D75" s="66">
        <f>Tabela2[[#This Row],[Dólar Americano]]*5.0795</f>
        <v>0.79913868687499923</v>
      </c>
    </row>
    <row r="76" spans="2:4" ht="20.100000000000001" customHeight="1" x14ac:dyDescent="0.25">
      <c r="B76" s="59" t="s">
        <v>688</v>
      </c>
      <c r="C76" s="65">
        <v>7.9866037100000092E-2</v>
      </c>
      <c r="D76" s="66">
        <f>Tabela2[[#This Row],[Dólar Americano]]*5.0795</f>
        <v>0.40567953544945051</v>
      </c>
    </row>
    <row r="77" spans="2:4" ht="20.100000000000001" customHeight="1" x14ac:dyDescent="0.25">
      <c r="B77" s="59" t="s">
        <v>764</v>
      </c>
      <c r="C77" s="65">
        <v>6.6995306000000268E-2</v>
      </c>
      <c r="D77" s="66">
        <f>Tabela2[[#This Row],[Dólar Americano]]*5.0795</f>
        <v>0.34030265682700139</v>
      </c>
    </row>
    <row r="78" spans="2:4" ht="20.100000000000001" customHeight="1" x14ac:dyDescent="0.25">
      <c r="B78" s="59" t="s">
        <v>733</v>
      </c>
      <c r="C78" s="65">
        <v>2.7922662500000001E-2</v>
      </c>
      <c r="D78" s="66">
        <f>Tabela2[[#This Row],[Dólar Americano]]*5.0795</f>
        <v>0.14183316416875003</v>
      </c>
    </row>
    <row r="79" spans="2:4" ht="20.100000000000001" customHeight="1" x14ac:dyDescent="0.25">
      <c r="B79" s="59" t="s">
        <v>770</v>
      </c>
      <c r="C79" s="65">
        <v>2.0399999999999984E-2</v>
      </c>
      <c r="D79" s="66">
        <f>Tabela2[[#This Row],[Dólar Americano]]*5.0795</f>
        <v>0.10362179999999993</v>
      </c>
    </row>
    <row r="80" spans="2:4" ht="20.100000000000001" customHeight="1" x14ac:dyDescent="0.25">
      <c r="B80" s="59" t="s">
        <v>728</v>
      </c>
      <c r="C80" s="65">
        <v>1.0997999999999978E-2</v>
      </c>
      <c r="D80" s="66">
        <f>Tabela2[[#This Row],[Dólar Americano]]*5.0795</f>
        <v>5.5864340999999894E-2</v>
      </c>
    </row>
    <row r="81" spans="2:4" ht="20.100000000000001" customHeight="1" x14ac:dyDescent="0.25">
      <c r="B81" s="59" t="s">
        <v>721</v>
      </c>
      <c r="C81" s="65">
        <v>8.3789613999999974E-3</v>
      </c>
      <c r="D81" s="66">
        <f>Tabela2[[#This Row],[Dólar Americano]]*5.0795</f>
        <v>4.256093443129999E-2</v>
      </c>
    </row>
    <row r="82" spans="2:4" ht="20.100000000000001" customHeight="1" x14ac:dyDescent="0.25">
      <c r="B82" s="59" t="s">
        <v>775</v>
      </c>
      <c r="C82" s="65">
        <v>7.5000000000001385E-3</v>
      </c>
      <c r="D82" s="66">
        <f>Tabela2[[#This Row],[Dólar Americano]]*5.0795</f>
        <v>3.8096250000000706E-2</v>
      </c>
    </row>
    <row r="83" spans="2:4" ht="20.100000000000001" customHeight="1" x14ac:dyDescent="0.25">
      <c r="B83" s="59" t="s">
        <v>734</v>
      </c>
      <c r="C83" s="65">
        <v>5.9999999999999975E-3</v>
      </c>
      <c r="D83" s="66">
        <f>Tabela2[[#This Row],[Dólar Americano]]*5.0795</f>
        <v>3.047699999999999E-2</v>
      </c>
    </row>
    <row r="84" spans="2:4" ht="20.100000000000001" customHeight="1" x14ac:dyDescent="0.25">
      <c r="B84" s="59" t="s">
        <v>779</v>
      </c>
      <c r="C84" s="98">
        <v>2.9939999999999997E-3</v>
      </c>
      <c r="D84" s="66">
        <f>Tabela2[[#This Row],[Dólar Americano]]*5.0795</f>
        <v>1.5208022999999999E-2</v>
      </c>
    </row>
    <row r="85" spans="2:4" ht="20.100000000000001" customHeight="1" x14ac:dyDescent="0.25">
      <c r="B85" s="59" t="s">
        <v>771</v>
      </c>
      <c r="C85" s="98">
        <v>2.7044009999999991E-3</v>
      </c>
      <c r="D85" s="66">
        <f>Tabela2[[#This Row],[Dólar Americano]]*5.0795</f>
        <v>1.3737004879499996E-2</v>
      </c>
    </row>
    <row r="86" spans="2:4" ht="20.100000000000001" customHeight="1" x14ac:dyDescent="0.25">
      <c r="B86" s="59" t="s">
        <v>692</v>
      </c>
      <c r="C86" s="98">
        <v>1.7087899000000001E-3</v>
      </c>
      <c r="D86" s="66">
        <f>Tabela2[[#This Row],[Dólar Americano]]*5.0795</f>
        <v>8.6797982970500016E-3</v>
      </c>
    </row>
    <row r="87" spans="2:4" ht="20.100000000000001" customHeight="1" x14ac:dyDescent="0.25">
      <c r="B87" s="59" t="s">
        <v>776</v>
      </c>
      <c r="C87" s="98">
        <v>6.4800000000000014E-4</v>
      </c>
      <c r="D87" s="103">
        <f>Tabela2[[#This Row],[Dólar Americano]]*5.0795</f>
        <v>3.2915160000000008E-3</v>
      </c>
    </row>
    <row r="88" spans="2:4" ht="20.100000000000001" customHeight="1" x14ac:dyDescent="0.25">
      <c r="B88" s="59" t="s">
        <v>729</v>
      </c>
      <c r="C88" s="98">
        <v>3.1610210000000027E-4</v>
      </c>
      <c r="D88" s="103">
        <f>Tabela2[[#This Row],[Dólar Americano]]*5.0795</f>
        <v>1.6056406169500015E-3</v>
      </c>
    </row>
    <row r="89" spans="2:4" ht="20.100000000000001" customHeight="1" x14ac:dyDescent="0.25">
      <c r="B89" s="59" t="s">
        <v>737</v>
      </c>
      <c r="C89" s="98">
        <v>2.6400000000000002E-4</v>
      </c>
      <c r="D89" s="103">
        <f>Tabela2[[#This Row],[Dólar Americano]]*5.0795</f>
        <v>1.3409880000000002E-3</v>
      </c>
    </row>
    <row r="90" spans="2:4" ht="20.100000000000001" customHeight="1" x14ac:dyDescent="0.25">
      <c r="B90" s="59" t="s">
        <v>736</v>
      </c>
      <c r="C90" s="98">
        <v>1.9531259999999999E-4</v>
      </c>
      <c r="D90" s="103">
        <f>Tabela2[[#This Row],[Dólar Americano]]*5.0795</f>
        <v>9.9209035170000001E-4</v>
      </c>
    </row>
    <row r="91" spans="2:4" ht="20.100000000000001" customHeight="1" x14ac:dyDescent="0.25">
      <c r="B91" s="59" t="s">
        <v>769</v>
      </c>
      <c r="C91" s="99">
        <v>8.0000000000000007E-5</v>
      </c>
      <c r="D91" s="103">
        <f>Tabela2[[#This Row],[Dólar Americano]]*5.0795</f>
        <v>4.0636000000000009E-4</v>
      </c>
    </row>
    <row r="92" spans="2:4" ht="20.100000000000001" customHeight="1" x14ac:dyDescent="0.25">
      <c r="B92" s="59" t="s">
        <v>768</v>
      </c>
      <c r="C92" s="99">
        <v>4.9704400000000134E-5</v>
      </c>
      <c r="D92" s="103">
        <f>Tabela2[[#This Row],[Dólar Americano]]*5.0795</f>
        <v>2.5247349980000067E-4</v>
      </c>
    </row>
    <row r="93" spans="2:4" ht="20.100000000000001" customHeight="1" x14ac:dyDescent="0.25">
      <c r="B93" s="59" t="s">
        <v>707</v>
      </c>
      <c r="C93" s="99">
        <v>3.2903999999999507E-5</v>
      </c>
      <c r="D93" s="103">
        <f>Tabela2[[#This Row],[Dólar Americano]]*5.0795</f>
        <v>1.6713586799999751E-4</v>
      </c>
    </row>
    <row r="94" spans="2:4" ht="20.100000000000001" customHeight="1" x14ac:dyDescent="0.25">
      <c r="B94" s="59" t="s">
        <v>712</v>
      </c>
      <c r="C94" s="99">
        <v>1.2208599999999939E-5</v>
      </c>
      <c r="D94" s="103">
        <f>Tabela2[[#This Row],[Dólar Americano]]*5.0795</f>
        <v>6.2013583699999702E-5</v>
      </c>
    </row>
    <row r="95" spans="2:4" ht="20.100000000000001" customHeight="1" x14ac:dyDescent="0.25">
      <c r="B95" s="59" t="s">
        <v>766</v>
      </c>
      <c r="C95" s="101">
        <v>2.544000000000001E-6</v>
      </c>
      <c r="D95" s="104">
        <f>Tabela2[[#This Row],[Dólar Americano]]*5.0795</f>
        <v>1.2922248000000006E-5</v>
      </c>
    </row>
    <row r="96" spans="2:4" ht="20.100000000000001" customHeight="1" x14ac:dyDescent="0.25">
      <c r="B96" s="59" t="s">
        <v>778</v>
      </c>
      <c r="C96" s="100">
        <v>9.9999999999999995E-7</v>
      </c>
      <c r="D96" s="104">
        <f>Tabela2[[#This Row],[Dólar Americano]]*5.0795</f>
        <v>5.0795000000000002E-6</v>
      </c>
    </row>
    <row r="97" spans="1:4" ht="20.100000000000001" customHeight="1" x14ac:dyDescent="0.25">
      <c r="B97" s="59" t="s">
        <v>777</v>
      </c>
      <c r="C97" s="102">
        <v>2.7000000000000002E-9</v>
      </c>
      <c r="D97" s="105">
        <f>Tabela2[[#This Row],[Dólar Americano]]*5.0795</f>
        <v>1.3714650000000002E-8</v>
      </c>
    </row>
    <row r="98" spans="1:4" x14ac:dyDescent="0.25">
      <c r="A98"/>
    </row>
    <row r="99" spans="1:4" x14ac:dyDescent="0.25">
      <c r="A99"/>
    </row>
    <row r="100" spans="1:4" x14ac:dyDescent="0.25">
      <c r="A100"/>
    </row>
    <row r="101" spans="1:4" x14ac:dyDescent="0.25">
      <c r="A101"/>
    </row>
    <row r="102" spans="1:4" x14ac:dyDescent="0.25">
      <c r="A102"/>
    </row>
    <row r="103" spans="1:4" x14ac:dyDescent="0.25">
      <c r="A103"/>
    </row>
    <row r="104" spans="1:4" x14ac:dyDescent="0.25">
      <c r="A104"/>
    </row>
    <row r="105" spans="1:4" x14ac:dyDescent="0.25">
      <c r="A105"/>
    </row>
    <row r="106" spans="1:4" x14ac:dyDescent="0.25">
      <c r="A106"/>
    </row>
    <row r="107" spans="1:4" x14ac:dyDescent="0.25">
      <c r="A107"/>
    </row>
    <row r="108" spans="1:4" x14ac:dyDescent="0.25">
      <c r="A108"/>
    </row>
    <row r="109" spans="1:4" x14ac:dyDescent="0.25">
      <c r="A109"/>
    </row>
    <row r="110" spans="1:4" x14ac:dyDescent="0.25">
      <c r="A110"/>
    </row>
    <row r="111" spans="1:4" x14ac:dyDescent="0.25">
      <c r="A111"/>
    </row>
    <row r="112" spans="1:4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</sheetData>
  <dataConsolidate topLabels="1">
    <dataRefs count="1">
      <dataRef ref="B3:D99" sheet="OPERAÇÕES"/>
    </dataRefs>
  </dataConsolidate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9 2 6 6 f - 3 2 6 e - 4 a 3 6 - a d 3 3 - 1 b d 3 9 0 7 f b 3 f 5 "   x m l n s = " h t t p : / / s c h e m a s . m i c r o s o f t . c o m / D a t a M a s h u p " > A A A A A A Y w A A B Q S w M E F A A C A A g A Z m n + U p C o u X W l A A A A 9 g A A A B I A H A B D b 2 5 m a W c v U G F j a 2 F n Z S 5 4 b W w g o h g A K K A U A A A A A A A A A A A A A A A A A A A A A A A A A A A A h Y + x C s I w G I R 3 w X c o 2 Z u k 0 c X y N w V d L Y i C u I Y a 2 m C b l C Y 1 f T c H H 8 l X s E W r b o 5 3 9 8 H d P W 5 3 S P u 6 C q 6 y t c r o B E W Y o s A 6 o c + i M l o m S B u U 8 v k M d i K / i E I G A 6 1 t 3 N t z g k r n m p g Q 7 z 3 2 C 2 z a g j B K I 3 L K t o e 8 l L V A H 1 j 9 h 0 O l x 9 p c I g 7 H 1 x r O 8 G q J G W O Y A p k 8 y J T + 5 m z Y O 6 Y / J m y 6 y n W t 5 I 0 L 1 3 s g k w T y v s C f U E s D B B Q A A g A I A G Z p / l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m a f 5 S U H X D s Q g t A A B A 9 g A A E w A c A E Z v c m 1 1 b G F z L 1 N l Y 3 R p b 2 4 x L m 0 g o h g A K K A U A A A A A A A A A A A A A A A A A A A A A A A A A A A A 7 X 3 Z k h z J l d 0 7 z f g P Z d B L 0 w w F 8 3 3 B m G R W W N g N s Q E U U Q A x J r W s z V c g 2 V W Z x c w s d G N a f J D 0 o P 8 Y P e h J X 9 E / p n M j M y K 8 K j O r g G 6 R 1 h r G c I x E x e J + / S 7 n n u t L 5 K q k 9 W w x P z r b / C / / p 9 / + 5 r e / W b 0 P y 5 K P T l + 9 f P L m 9 c u j f 3 9 0 X t a / / c 0 R / u / 3 i / m 6 4 M J / X C 3 m D 5 4 s 0 t V F m a + / + P 3 s v D x 4 T L f m 6 9 U X 9 x 4 / / O b N q i x X 3 5 T z W T n / 5 u W 8 P F n O P p R v f v p v y x K O c j l 6 v Q w x n L 9 f f P N V S N + F N b p / s 1 o v l u W b 0 + X i z 2 W 9 + K a G 9 d U y o M X V 4 n y W Q w 4 P / o w O 7 / 3 u d / c 3 Y j x + + e L 1 y b d P n n 5 7 e v L l y f O n L z o h O 9 n + 8 + 6 t / 7 J 9 6 d / d Q 4 M f y n I 9 y 4 u j y 7 A M R 6 9 D L O f h H t 5 9 V d J i m R + 8 X u D S e f l i t 5 H f N Y 2 c X 8 3 D C q / M F x c F s q 2 o g e 6 9 B 7 g W L g o 9 c T F f f X G w w / s / / n j v B R 6 8 d / + I H l l 3 S j k N 7 w J p c 3 H v r 3 8 d e / t T O L 8 q R 0 9 / u A z z j G b G r j a X N n J v O v x i r 2 z o o m s D / / i R / r V Y f v t 6 s Q 7 n 3 3 Y d f 5 v L t 2 P H e P b 0 6 a t n L 5 + 8 v P f X z 3 z 8 N v 3 w w w q 6 O T z S z N 2 9 d k 8 c d U 8 c 5 X B 0 h w q 3 M v 4 C J f J 2 q K Q Y w Q Q / Z u a Y 8 a P / e s T Y w + 7 / j 4 6 P / 8 P R 5 o 6 9 f m e j z c 9 + a V e n L 3 7 6 X 4 u j J 7 P 5 T / 9 6 M U u t 4 7 2 Z X 8 4 + L N Y v 1 + / L c t T u 7 s h J j j 3 q + j S d 4 q m T 9 X I W r 5 o 3 7 t 1 m e H F b Z O w f E T l A 2 8 l p W f 7 0 f x Z 5 J y g g 6 8 + 3 p x j F v + n m e f E t u p w t O l 3 d e 3 P 2 5 g Q q 3 I 2 G A 4 / d p g x 5 a x R c G 8 / N K L j e 2 z V L L Y 7 6 O 6 2 C t g L 9 A h X J d l w 0 e m M c k 1 I a L 4 T c 6 O P 6 l T u d l d / l r b t C / x J v b X 3 n F q V 9 t k + r z / Z p v u P U b 1 Z X A f 3 f 5 t P 8 s y 2 m b n X q v k t S y y a t 0 z + f v T h 7 f f L i 8 b O T 7 t 2 X X 7 9 5 / p T + 9 R L A c f L 4 Z L / f / 8 y W b t O p / u T Q 4 P t i o 5 H o h p n 3 K X r s / m L x Y X Y j f e P S H o O 2 k t 7 / 8 X P G 2 l O o z w / E X r h r a o Y b v T 1 7 f L 6 4 y q B Q s 3 O 6 e X I R / m U x f / p Y j H / 8 6 f T x + M e T j 1 D o 4 s m j 8 c q Z H P / d t f U 2 r N P 7 7 t r b s 7 O P q 3 W 5 W D 0 P 8 / C u L L c X n 4 R 1 Q I f z V R 0 u / f G q X J W z s v w w S 2 V 7 6 e n X j z a E 5 u L y a l 3 O w o f Z / N 3 q 9 B y v N X L + / m z 8 4 9 W T 9 o 8 F X t K d a O n y f f T + f G l n a S n n / g f z X Z K c C V L + 0 T 3 x / V + + u y z f G W / + 8 j 6 X h T 2 P 8 c / z 9 J f z G d 3 U V z 7 E + u E j S / o i f r y K 5 l 9 W H 9 7 / + b v v P j S j f 9 F 1 G r 5 f f X f R C P a H 2 b y s Z q t e C y U t y / q a F r Z q P t s + 8 X W 4 i D k 0 d 8 7 D a j 1 7 H N L 7 0 j 7 + a v z j 5 H L 2 Z V i X 7 8 P H b R P / / G r z z w z t X s 4 u Q Z b n Z U e g k 3 k 4 / 7 i e p d U N m / 1 + C c j r F f + B e P f O q 7 + f L c v 7 x a q V p 5 f + y w 0 h 3 F 7 + e v b u / X r V + x M c b D G v s 3 f b P 0 4 u L s 9 n 9 W O j w K e N 1 Z 6 H N N v S 2 F w e X c 3 O c z N g w P u 8 U 9 F G O e l 5 u H x V 8 l V q u n 6 8 e D e f b U C x 6 z i X E 9 D l G t J 6 g z 2 T u 0 / u / g / i 7 n c S K H E n 3 d 9 J N n 9 7 A t W w m V v S 7 x 0 s 6 / X s c n F 0 c r 4 u y 9 B m y E 0 M L p Y X m y G + / n h Z b q F Z o q M G e w f y b L 4 2 6 g G 9 P x K a O 8 a + x s N H 8 6 u L W J a 7 7 7 T D v / n g q I 3 b e h 1 1 c 6 C r G 9 d v 4 y / 8 M I G 5 r t j 7 v w 5 n + N 1 v f z O b 3 z K a d g q K q N Z P / 5 2 4 1 j Q L N c 1 C T b N Q 0 y z U N A s 1 z U J N s 1 D T L N Q / / C x U M + z b R z o o 5 Z f N Q r W 6 / f H e W j y A W y 0 X S B V f z + Z X P 9 A T d K 3 k 2 d U F L r 6 d z f P i + + 7 F t Q w P V h f h / L x 9 9 k I 9 O A / L d + X Q + + N F u f t y 0 n t e H p 9 r + r 7 Q D 3 7 Y e T T t u 0 h S 7 u 1 9 H u Y 3 R 7 n 3 5 e s X / z o p 6 R O U 9 M t r 3 n 3 O / S u p e r f G + k d w g E 8 N i U / M c n c X t r f M A e z p 4 2 4 / k 3 f 5 2 R 7 h f i V u 9 v n k w X w 2 e Z A 7 5 K G b W c D Y n s 1 X 6 5 / + d Z 5 m A X Y + m 9 F s a j h 6 e V m W I c 0 W 8 3 B + G 7 s Q n 8 0 u z K 3 s g m S i K o 1 k C i R S l 7 b y t z k 0 l / a R i U 9 7 s c m o 1 2 9 9 c l 7 d G f + e b k i 8 2 b E t n p n K n I k 6 M C k U o 0 d n x z E 5 a Z z 2 i j N V j b H b y 7 I k H n 1 0 p i Z R k 3 P b y 4 E r w X L x r i j N c + g b w a U Y Y 1 F V h M x 5 8 N v L 2 q h k u F R G x 2 J V 1 t v L h Y u S S q 5 O 2 + g U N 9 v L y W U m G f M s K R Y F Z 9 v L v u b A o x M 6 h e R U 6 Q X U t g a j Z L Y i S u 5 l 2 l 4 W l X H l N D O 2 O B G T 6 A X k n i l e w / Y v V l g 0 + C + t d c j e D E 3 K Z D B k I V y O 0 p R e g B y q i b l w j F i w 2 o + i e u a S s n h M B F Q K t d e Q c s o 5 F Y M V 2 i b Z t + 2 E N Y o l G 7 h x 0 t c 0 D E 5 F 6 C f 7 z L M v P A 0 a k l Y E a 6 t K S a j K B z W r o J I y t Z h S 0 z A 4 z R X j E f 9 V W S l y H I 7 S J S U v q g 9 B 2 9 z r s y q o j R t l r U S f s h + l F c U Y L 4 M q U T D l e 8 u i Q Q H f M D J F 7 m K I 2 8 s w a v b e w 2 + K D k r 2 T / P I h I x W M h 1 l N c N w J H c 6 c F Y 8 x L F J 9 B r 0 R v l c X J G a h 6 S d 7 B v x H j 6 R r D U V 6 r J 9 l 7 b K I K A i o z n L U f U 6 k a F E x H H U 3 D H H f e + o e C r U G I L S i V W h e o 9 U x V g n 4 G Y 8 a i a q G g Y f E s / G F e u K i 6 L 3 M Z 6 d g r Y c H F 7 B w 3 s B f c g 6 R A 6 f q i J q 1 S s W P h h y C d E F o b W Q g 0 M E I Z N O 1 l U l i j L 9 0 1 r W g M c L Z w a O I X t b F l k E d y W E q F z h p l e V N L F G b r N 1 W W g u Q 9 9 2 M c F K I X k w J Y j Y X 4 7 O M h s 9 Y h w W N k M 4 i p p t 5 q U Y n b g 0 K f f D E b F q T Q o x L h b u B + v w a D H + l O C b V f a D j w y + h / J Y S a Z 0 r U O U I j 4 M g Y v H s 6 X 0 w 8 k 8 2 A x V w C k t S 7 W / b L k K H D r E Y J O s g 7 6 Z l j I q b z P G x Y X s B 5 + z D c k E 6 e C C U t d e 7 h R 9 0 s o K F X S u K v f 6 t l K K p L S K D N f l 4 C c 8 V R + N N b o E j D b 2 r p k q Z K k V 4 a S U Q o O 9 n 8 D X D C + u x p i k E 7 1 i l a p Z R g 3 g S J 6 r I d J I I z p F V 7 R j l f M + p F z V W f C I l m C d J P q 2 T V R Q E D o r C Q D E e r m F r Q R m 1 n H j g a d 8 8 B O Z R E 7 O K u u z G 6 K B K + O T 1 9 W a Y J h P v S S S f B X / B X s F 4 8 u I 5 o U p P B 4 s x 4 3 U d 1 k J l L M z c A o h t O u 7 j B k I k 3 I E 2 t T Y w K O Q E r B f i 6 1 Q J O 9 t C V T Q C I U C d 4 N I y g 3 W 4 Z w J u C A 0 Y H L o J Y m 8 K L g l A l l n k 2 Q / H J W l 8 w G g U i l k 1 Z i c i o Q u F G A P P c Q B l E z i q i R d M j R j W O + a S k O z y s M Q 1 c b s e q O V D C 3 D 3 T 2 i K W f e d 5 m 1 9 B H Z S g s k w D y 0 L Y T w 3 C r c q l m I Q b H Z V 5 + k 5 0 m Y K J z l g y M j T w A j u e F w / i F N W o G o h J F 1 t E g q Q 4 Z j y c G 0 w h a F I L I s D 6 M E a E S H m G C M y 9 E 6 N S H D G j h F K F W X f p T a W Z g s S A t X 0 5 n 1 z s Z d 9 k g O I i C Y F R J S 3 0 j g H B g R k u R I E L F v W z G K + C q 4 Z T 6 4 P O S d I q p N p o r k E T 2 x N 5 q S K Q s K a 4 t M 4 l W v 2 M y c x 0 P W Q A c K 8 N 1 f V p C w e o p 7 w u 8 B H k t 0 O Q e W r S 0 i D K D E B E P C 9 J A E W a 3 K 0 W M 9 N O 6 y s Y J D p P 6 y r d U y Z z U s E y B o 3 0 h K r u S C H K V V R R C G o W 0 k F h F j d R x w k n t 9 Q 2 / Q X E o M w a a 1 H y 4 z w A s 8 q F Z 4 N 8 C i V y z 3 Q O / C g v U c r G F A N h e V r Y g x 4 Q Q 8 q 3 c f k 5 K V N s B 1 D L Q Q e w j D H 9 V K D W V k L U b / t g B N j 2 w B S L F w 5 j F F V 6 a E L 6 7 T V B 3 j E u C F 1 I x m p a k D s g m e o M 2 I Q Q E / W R r w 2 y k g K M a H D I m 4 6 j W I f w O P H O T m + E / q B Q x g h t B h U o J 6 8 L 1 X S S 2 L T c U x W + E u w + C D y C o D M J 1 E D r O 6 1 6 B A K 9 k l D D N Y Z L V + l L p q Y y L 4 m B X O i d p b x 0 k H V 0 K q C t E i A A e g h o c B G o Q p C S O r v R n g P b i M F F 2 R N Z Q Z y A L c j 1 m X Q B L R 9 G A G p G E E d n E S t 4 K s 4 3 A 4 R A 9 a K C d g s z 5 c 4 R n g t X i / u g y W M 0 S D Q I p x R J G Q M e O Q d C E W / l 0 Q U c m D p w 6 Z m y E L I d s C P x C C p W 9 b A 5 I i c j D A J z E + J C 8 W w Y q R E I F f o B i s R 4 i Q s 0 7 I G 0 w 4 X i D V I C C X I L U J z E j L N F g H G G 0 5 2 g T W B I 5 o 7 N u G F Z j r U D f l W n t V I T U Y m w U U S J Y o / S g r s B h 5 x c m S J X J N 3 0 g 0 s A h 4 C I A p 6 + p 6 x V K k q Q Q y Y m G 7 N C C b J v W A t C a n I y K / N 5 o 3 q W D I G n k 0 g x M M G d C C Z y W A n Q I n w t X e l i A D G m n H O f g 5 c s H A O F B V G K A 6 e B T Y 2 x g 7 0 i K T s A o D g / 0 O g 8 d Y k G 9 t T R U o O L A w R J L l a M E A J J G M + y A p e D h K n z X s n C T r T S w M E U U Q C w m a j L z e 4 y D J X T L 4 J + g I k l D v V R X F i Q C z z 8 B B s N d e E v B 8 F D 7 I O 1 k R t R + Y K S w A r w U l j 1 L o v u 0 g G A e L B f m U F R y i H 0 4 N G I i A j S r p c O C a 1 o C V g 0 h X 4 x K q u t 4 H M f B I R s y V o x P f B z c i O M O 7 Q U E j u e E A B U 4 j Z S V C W i 7 9 g N + K L i c t o h K I n o E m W o / g R e I l P l S B B 7 2 J o 0 g c Y E f 2 A a f p G 4 H b a D A 5 V C l g + N 7 6 x g e Z 0 B L s 1 A a r e g 0 y D Y L C j d V U g M H 5 e 4 e o x U c O 8 3 p 0 w Y a n p Y Y D I x U n U A M n R 5 j B w y g E K 6 K B B a S q 3 p Y F D l s C K j 5 H T Q x U r n L U N R x M B 0 W g t r 0 Z g P 0 Q j R H J R v 2 k B 5 K D y h j Q A 2 8 D + r K B Q z h w I v C v G o G b k Q + Z h A W J S s n g B g P M m C F 2 c r F a p 4 J n I b 8 d o k F b g K D S 4 A V J q g H w f C 2 E A c g m R S D 4 B 6 Z k Y d p i w S Y V j W k A J S Y i Q g d l c w z g s w P 3 Q S 5 G Z g S s U Q A O m Z s p 5 B e R M u p T w H g a u k Q F B V 1 L c j c N A O n N Y L R 0 q B o C 0 m k V b q x g w L 1 t 0 s j T X L K h V A E q a A 5 u h n K N y F W v W B T E X S Z F K Q 1 + n g b 0 C c 7 A G z C q g K o k 9 1 i F P C m h U y s B i J E N l Z e E d 6 M 0 A E 1 I q K n G U S J W C y I 2 w m H g j W H Q o A 7 I a e C 1 I H N x Y D P Z I f S g w 6 D B w 8 r g P g W V p b a o 3 Y H 4 E e g 8 Y J X 2 D C V Q F V 6 g u h y 4 P X K W 1 M E r 0 D H w 2 D F c U R A z 0 E P U R 6 C U A 3 D A I T I q c S c K s j r v / S Q E o A X S L h B W F z G k j I w 6 X C v p k K c C W h t i H u L i 8 Y T M H T Q K r Y H k R O g I l S u 8 G V j d N 8 L h h M g r q H 9 B F W P p G w k I g O Q V P E c w G G 7 w b + Q d C Q / m z i s L s j K Y A Y U l i h q i G A w c s r d l j A I 1 J p w S N F w P t A W M I 6 H 8 C x 5 l O D j y w A o y 6 d B I 7 + G 0 Y f A q 9 A 1 c L F T 8 o s Q e p p I U q n n E A r A 9 W f C a 3 j W R X r Q O q M j A X E V k A 2 1 B I Q a D W 0 p S B O M D B d V c J V R S S G p E 6 H o N g i Q 7 5 G i U H o C K 0 m s Q N a V H D A L S t Z N 5 I D k R C d X 5 m p A i g k C N 0 7 u 9 R h A A Y A V D G v M D z C T w J j B Y l C + 5 0 N R C 7 x A S L u I d C B t K A T f k S 0 e z L M h 0 M f E C 6 t G W n a h i D J T I a N p g A C X U K K W 4 g p o U F M e P z s Z R 1 o B z c O S G Y T o I v A K 1 S 4 E 0 1 S P u e 0 l Q / 2 q 4 t t G o V Y h A D l g F n h D 9 h k H U M d X R t C C I G I u J o H o A j s o D 3 E Y a V K t g B 7 0 k J g K k Q e F l B n K C 8 Q w 6 A V C D m S Y v q U 4 a E j o H C w M T E R b M L 8 R h G g t k w S U n E s G a H f S d C J S Q n V H Q I 5 c O A g r B i 3 Q o E T Q S r B 0 q r 6 Q Y g q o a q i K r V / 3 g A f O K W f g 2 + L 1 T w w y U q R k e A U Q D 6 U Q E 9 J I g c Q N 0 L J J / V h j V Y L T g Q + m A F C Y b S 1 q k f A w O Q A o r 6 J G I G C R V k R y I O r i / 0 m P 6 h 0 Z q V Y p Q 0 A 4 U t F j Y v b h K i d f H w f K I Y N Q t 3 F G q 9 m k Q s K R A B a 3 m N m g i Y k N w E 6 + L F g y X K v X e a B o q L N m g Q A R x V s N k B h p F h c m V S Q a Z o f S q 4 p A D a Z G G W F 0 c O J u t l P e j U O A y D p b q G 0 H A g 5 w R 8 R A o R g c 2 E 4 0 H l U O y c N V I O Q A e 8 X y E W h Q F 5 W A a v I o j H T m Y k + Y Z t R k 8 F h Z D I r e o H 5 w 3 r r 8 c o + Y F 1 U o A A s E 4 w z x b z X A e m t h C h c B 0 f 1 k a Y A v o e A X l U m E s y D w K A e K 9 q A S p G h / M k B B 3 j H U o x M i W f 5 1 m z 6 f Z 8 2 n 2 f I N 0 0 + z 5 N H s + z Z 7 3 U D D N n k + z 5 9 P s e X 9 5 m j 2 f Z s + n 2 f P e 2 a b Z 8 2 n 2 f J o 9 7 + W e Z s + n 2 f N p 9 r y 3 5 T R 7 P s 2 e T 7 P n v a q m 2 f N / y 7 P n d x 6 T U H c e x z m 4 M / 5 X c l r i / m c c X e h b u e 2 g w F 2 n L 2 5 s + Z e f e O R h R + / 3 2 3 M P f 7 w K 8 z V 9 k a B 8 + 2 Y V N t 9 l a S S l P 1 + V d 7 O w 2 C y I f M b j t 5 z G E Y d P 4 + w M 8 v 6 n f W T j F k s e N t / d J r n t 7 I u 9 + + x L M + K b p 1 6 e 5 e u O c + 1 0 y 8 / 7 i k k r 2 q d + w O T g N 0 b 2 W H r v 1 0 U G w 3 / q N 0 b k L / 7 G S B v A 4 6 d A b r G U + w x L b c 4 n 7 f P z 8 d p R d + 3 o i / e L Z V j 9 b u c c 0 A 2 n 2 9 z f h s U 2 Q B C T Z P D 9 n y 8 Z x W 6 / X 7 I 5 m T t 9 u 2 T 6 d s n 0 7 Z L p 2 y X T t 0 u m b 5 d M 3 y 6 Z v l 3 y D / / t k m F Q h 1 T Q m n V D o X 7 R t 0 s G d f 5 4 7 9 1 l h 1 1 U L O S w 7 L 7 f + O 5 y G 4 + H 7 v 3 y z 1 T s D O J X U g 7 / P T 4 e s F t G b S r w x d G f 6 N X y 9 / x E w L b H + 5 t z 9 8 P f + 6 L 0 0 K P X P w P Q X / / F 3 w B o O v z x 3 o f F O X h O 9 E q w 4 C 0 r t E 7 V T d v Q D e l T 8 D X r k H I I j K n h B r e x 8 F B E z U X R d o z h h l e q e m Z 1 0 S F H L c R w w y r v j K k 2 0 g y s t O O N y K P h t E f O J 6 5 q q M O N U n m M K h s e d A 0 m x u F G c t r p 6 l 3 k J s c c y 9 h U 0 L H 4 a E U q y R Y 1 v q F s c T o 4 x 3 O 0 z G w n h j d S G S F V 8 Y l l r b I Y m w q a O 6 N y U q Z I r v T Y l K w 1 4 x 3 P S 4 T S t g t f G 5 U 4 F n J l 0 h c T z H Y K k m 7 g c R u 1 i t W l Q n P t Y x 8 s K K k N b U w r Q u R R J d B I c D I a H 3 Q u t R m g q a G 4 5 E O 2 M g e Z R r X L I n V W G L X V y s f S 3 F C K m x p p c Y c W z X g z 8 m Q 9 c 9 r W o k 0 / I d n p i u t S R b U h S 5 V i G e 3 h U 2 H O W 8 M w a M a 2 8 8 5 0 Q 2 B 8 L N I 6 Z t E 6 s b E P B m e S c B O 8 B T 8 K 4 w C 1 1 8 U z l m H 5 W G 0 e + z D K K 8 N 5 q L U U H R t D + e A Y 9 O 1 q V s b Y O L 7 B K q + + q s 3 O v r J d Y + m U y L 2 n H R D K p i j z d u N r 5 y U 6 l M S M U t b R 8 n B j c + M d q y 7 A H 2 B h M X q 7 o E 2 y T B Y T Z S 3 S j D d S U S x n J 2 n t w r L Q x A f X k n Y V V G 9 y 4 m r 0 E u O V T k b K E E o 0 i o 9 v m K g Q A b o E q 6 U t Z Z S q Z M d S 4 E w U W F b q 8 Q 3 t M r c i 0 p Z O a R G i o w U R L p Z z 5 h F P 3 r j R U N J I h e A I l a v C V A i N t 4 c i a W K Y t p T 2 6 / j d O N A W 8 x L 2 l Y V J N q o 9 B S 1 1 0 M p o H m 1 h j Y v G K s m E j v l q T H O D a Q v P C t G 7 y r h u v A R 9 e l m T h j p g y a Y P G T T t q f S C 0 x 7 q J n B U y s J 7 V q Q C 1 E g + e r t J P D o F e H E + 0 n + a G 0 p U E 0 T / N 6 0 5 V y 5 H n 3 A S S o O z B 0 6 r i e M N q 7 l H 3 G h j o W 6 m R u G q K o Z B j V W l C s 8 b b / D k 4 T 4 s x J w 5 s G g E U 5 p F F 0 m L B M 9 S m o / a 1 y I r 2 g 8 j S n B c + Q Y 5 o A 1 B q 1 F c U R S N h u T F O t x g L u u k U x 5 N j y A s Q Y q q a d c 1 5 2 P n t E 0 s I u Z d E U 6 F 3 O h S S w C l 4 Z V 2 g 3 g 9 x o 9 0 M o t M C 2 H c x J T H p i w 3 g A 0 J U 4 U A m c Y b B n 9 E K 5 1 x w C 9 a n B m c B b H m 4 X S G d t x I 7 h q 1 J 8 E y d A i f o 1 1 p 4 w A x 5 C y E C D 7 D m m b 0 I s E M Z Y Q a a P e z F q O h J K C / Q B c w a k A a G F 2 4 F A l s 0 J H 2 x N j S h r u 0 G W 8 k L x V 3 t U l V F Z m u K u Q K J 2 U M u Q F T i / Y 1 8 F z 5 E v t V j 0 5 c J q D E G o H L + G d u / E 7 C 0 6 2 y 2 X J k R D k G r 0 y C C 8 c T d 7 l a W U f T 1 q B 8 i L S 6 5 x y z d h w H k B F p x 0 E h L i O T j P G D Z 4 N D r s 3 V A G j V O I 5 A I F f R k 8 j I P K a J a u + 4 B j w h u z J e U 5 M n W d Q V 0 a x o I b / w 2 E q l a W N k 8 t n n k M e m n K e 9 c N I j v 0 l r m 6 g W C P 1 a b H D W 2 2 4 1 b e Q U H s j h G E O 2 s E G M S h S F N g g g + I Q F O K r R G Z C N F O c y K + 0 U 4 n Z E c s R Q D g w Q m A D a Q j d p x B U g o y F G A X U 2 S F 7 g V C i C Q S a 8 F a G O v q u i 8 8 J r H 2 m T V P U t N C p c 8 r S v 3 F T F R q m E Q O 4 K i v Y p 1 N B S I B k L 7 d 1 B E g e f M A 1 p c v A D Q x o B R 6 A F z F E q E T U S X L G S C R + a z o 0 i 6 0 k g K t I G s + M b j P Z 8 S v g j i F G 1 u o k P L w 2 S O e 3 G A k d V o 6 G q q c b a E J G f y R n H c a S M x G Y 9 R S w o T x P O H t E p w e I q 0 B b a G U F G S G 6 R Q U B E N O R r 4 F e a L D 2 y g T C g J 0 E 2 2 g X H w M N E J W W N Z o x a U C U G n 8 s I N I E U 0 6 R 1 A H 6 i 8 w S R i c S b P B l z g J 1 0 J F E p k 4 8 o C k Y K K 3 j a 6 h 1 D k 0 C h J N r 3 R k v Y 1 t L i 6 a j E Z B L c g G w E + B k 7 h 8 G B Z R B Y S S l V 4 9 Q Z b C Y F W k h P M t v G g i b z Z A 0 4 b z C J D o G M S q Q l 6 E w 7 c x V S t B l V A q 1 m z h M S m 2 A g E C M A d M S P N l Q i j 4 B 3 j 7 r K Q B + m P f 4 P A F 5 t o y s L 1 6 g M S N O d T R n j g 3 Z x w b d 8 B L k F c j X M k 9 I p 7 R 5 V l v Y E N N k 7 I H X X Q u z F u J T b j A N a X W U B y A Y k 2 I a + g x o B n 5 n P x X L R R F S x 8 F H d u S L X q i F m Y M l S Z t C 2 C l i q d j R t R g R A I S A h g D j e J M g U i d b S A j 4 o m G g B G Y 6 W a N N 7 F S G a 0 p D x m i C w l t 3 m I 5 N G c W m z r 3 O o d L R Q x t U G q e E a x c F 9 A 5 f R y / G G V R z m E 2 D q I N c m j m F A f p g D I D x V 2 v / f g C V e o e 0 3 G i H C a 1 P q O F f B f B n Y G g o U 2 Z Q 6 2 l V D W 8 S k R o K S Z b Q g n W 2 h T R Q U 6 N 4 3 y c v D S a S t 4 B T C J G d H L 2 H d o S 4 J d + Q M h G N s C o z D G B Q 5 T j I r g K e N w y F 3 B o Z 0 k / A / s k F q O t 0 Q n K I a C 8 I 1 z u B S C p b 2 G S H 8 p W 6 c Q b h Q w U q Z Q / a W u s F 2 I i r K c d p Z K Y w b b R 6 Q Z p H R w H o k O G t T n x h e U J m B e U W P U C y j 2 q M j B 4 3 w X g W f a H I t 9 a m R p V I S t D F m 7 M M j V p 2 z h j Z y w E W b t F 2 D Q w 2 E + i h V J l z L y F C s g U O A L x u q i R s L I r z B w Z H A k H S Y b 9 S O h J V w D d U X a r e x D 0 Y b m E i y i g r X N S 7 q L L h Y y d Y T C 2 C 1 I f w W N g R j S G C e F i m p M V T g q B i D R 7 8 5 x Q Z k K C Z Q l V l L S q u j P W R l M a O K h P s C d R t 7 g F w g o c D V B f J g b i q B S s k d Q A K F I e M 1 9 A N s K y t p I i r v 7 F P b h 8 U w A K K R n N v W Z o A o y z J y U 3 L I 6 I D S B g A 4 o / 3 w E D e S C c f g B H 3 P v G a k Z y u E H H 0 X 3 B d 5 k H s O N o i K f R x 5 z I w 2 E k d 4 Z / b a j Q g H H 0 A d z j z C L a B o b K q / b p c 0 u C 2 J V 9 L o V 5 x O B 1 K J h w o f A 2 p I a p W g B U A U k 5 U Q s U G 4 B I 6 E L A t C Q / 4 1 9 g H 4 h i d k C I t K G v x v H C B Z C h 7 q l Y r I 8 6 N 2 M W o L d p H o k E d y d X Q 4 h S J f O R d j r b Q h s f G r Y o w B 8 5 A + m Z L 1 G D j S A U Q T s j 1 D t c h T k z + Y F w n + q 1 G q 5 t j g V a 7 B 0 o 4 + r 4 l W + q b i t 9 5 X i 8 L d W i q 5 c z N A g B I H F a e D R K q J K N q q D i T h N o I Z u G b m A p y V Z j V Q X b I k X B P n Q A s U Q 6 h V u S m C 8 7 E P z R 3 Y C j T J r U E x M I 5 D A d P p M G S i b b h c N v W i U K J o K b S F L x T R z C S B G o Y E d W S w A N e U Z I n O + 6 B o M K g P n W w m j I q F x S 2 g x q P 0 D w 0 m 1 k R b U X N w A d i v G w Y A Q B L J J q g J p J P Z c e S g Z 5 H O w 3 K m C 4 C 8 m e W h U x D g V V F Y + H p p S w A A t M w F 6 s c L T U R l V D / e I J X T j k O h G q p G 5 + f g b K h z Q E S a y s v S t n 2 i t S l q j a K q c W o 6 P Y n a F Z W M E G b s H I w M N R R g h A O 3 W M P 0 K 1 M o x U 0 F 0 d C 2 N H R Q 0 S 6 1 q h 2 K K G S V h n 4 g M w K p E J X w H 4 S P a j u n c z U o A h C l r F F J k X R E B 0 6 K 4 h a R 2 2 i 3 o H o E X + n 2 x q Z m t g p S o l Q E T b S g i S 3 T r x n p R t J B D d A A 1 Z A 7 2 t V J d A 3 1 b l Z G t 3 O a N j M h C g E B z N i 4 K B g c e F F C g c C V S q O u g q g C e A i M g 1 / l p n b W j g 7 u g V c D G l R p a F T k o o B j e A M r w p K N U w u N 6 g 1 D 1 g C B l g F U L 4 u k A x O G c L q Z 0 k D t A 4 Z j i L e 6 W B u + C z / 0 i e i x s Q X Z o s G S o F B v A Q w D M j d r o E / A L X 0 A D S C 8 r E 3 g Q E E o G R y d k A n I O K O 4 S J B Q v C V 8 C 7 k 0 U 5 e q V t S 1 g C v w O m a a 6 g 5 p V E g M P O d M E 6 q N a Y H g d A g n 1 B R q a b G d T r 7 y g u Y Z H b 9 r 0 g Q K q x I r R 8 X p I 6 + N U 8 P R U X 3 B 1 V D Y Q 5 0 j W F b k D u s Q S 2 h M N p w h x Q z g F r K g + q M z s o 1 p I W 9 F h P O g k R a a u Q y U X V 4 V 1 P m F y d q C p a / g j Q o 1 B d i G K G 2 C z N W h E K e Z N 9 0 f t + z 6 s O B V 8 F C L Q k 7 6 B u F c d S x o Y J O q d G q n m X R K A F B b a q U z R 4 i r h o V D r 9 p w B K e F V K N p s w B z 1 7 4 a 6 E W q p i T z y Z Z C 8 6 a 4 q l K T O b l M m n v S G D z O m W Y K 1 h U O c b g J o v j Q 4 J X J G p n f R C g A 7 l V T E w b I R R n s E n U P K q o m R 3 k j U a J x 6 z l I g y y N P e h I X C 6 o 8 g o Q p Q l n m u N w A C e H C q s 0 8 / H O a A c O I b q D 7 b p h y O g W m Q 4 I C g x F K h m V 6 M D N L S A M R Y O n Q / 6 j E p N F i i i Q 2 L C a G + 2 C o l k 6 A u m h A l i / A U t w N d h V Q g C U U 0 2 C h L M h D P A 0 w j r W h k C i Y T o A j Z I F R o 6 1 q S C B i G B r Q A x b o w 1 N 4 E C p v H r R n W T m T c F b k b A 9 C g w O G w v Z z H g p N C + R H M H K k C m b C Q g w O M i J 6 g T 8 2 b c L J 8 L A 2 1 O S d K y T F T d q N 9 L X E q L N d L r d p G Z i m H E B J L Z 0 G F N L 2 a j d w Q M N Q A t 8 2 G n f z E A i A D N N 7 Q e M D f 9 p E 2 T W w t K Z K T o t 1 c z D a U Y V X E Q U S r z X F I p A N w n W 7 N G e U a q Z m q T T l M q j J F J B o 4 5 t Z l g C A b S C F p k T z j e B A 9 M K S t E h a R H U K B V o D U O f C v m M 9 k A 3 Y I n 6 A p k L h S d l m M Z F r Y X r I J 5 y K S p 4 M 6 Z t B r i v 3 C Y o E p l C N 6 B f w P u Q V b l H i R y b u S U A m 0 P h i j w k J U X p 2 B Q u S p 4 l b U U H z r U E E i U L t M J Q l 1 T J m g E C e B w r U B Y S q H Z t m k C Q o x G e A 1 V n j W k l I g w V u o Z / h d i s u 3 n 6 a g Y t e Y E u l d h M N C Y A X A I N J M 8 G 0 r S Y i C o + 1 g j s k Y m J s Q + a u Z c W m R 9 8 A i S 2 y e d K Z J q 1 A O W W I O h N 5 Q V A h z a E y N U 7 Y U a p d I w u A B k i 0 Q b d O B w y b y B o Q 5 l f m W 2 X Q c B 3 u s Q J + G N 0 0 m x Q o g a 4 Q r 1 V 4 Q F p 2 + m E L J E f C h 2 b R r 5 p x g G P S o V O w V E J 0 i C D c K g / I g o G h D m 4 a L P S w G n p U l d H O S 0 2 0 2 2 R Y c g 0 6 4 o U A n 7 Z L s K G A n U p y j c 2 N U 2 B j B U 8 B y d K D L 4 + w m s F I k q X A k g X A L z h D F T 2 g C p 6 j B I l c j P F C r p J x 4 + Q K z h 9 U m F s C v l G G J B z k T M P p q l x S H U g + R g 5 j c Y 3 M x M B k Q 6 f 9 a h N 6 A z g K B X + L C j K M h F u 1 1 B n i e w I A B U B Y R h F M 3 I q h K R I x i e a d G r y Y C q I S N Q a d G C 6 s A b b p T U Y N r I B B 8 C 0 Q F Y T F V A K B A 7 0 K j X B y Y F k M J C n M z O A p w b 6 t A x 0 e C 1 Y p r l u C D 1 q C + Q m L W i r K + F v g y W R J V A M Q K n i b a 6 1 i b 7 I g k c d F S 7 N J K A F 5 Z M o G o q l a j E 2 e A X Q J z a k A k C m l I Z 4 I Z l W B S T T h A 0 N 9 6 k i e / q I B o p x E 2 J T 0 R u a i W Y 2 I 3 C 6 K r y J K O U Q 0 A U R K m G U 0 a k F W A w o H C U h J n 0 T O D U L + k R C I s u G 1 E h l k b R o s o i B H w N S m s K d 5 o g N o K J U k 0 x j w Y D c h U L D o 1 q i s 9 D t D U N r 4 h Y l k / T t E h 2 I W p H I L L X Q 7 H 3 z B g C U v p T A F H 0 1 x r Q 7 C 6 g e Q u F X H H J 9 m 7 b p 0 0 Z O I Z Y E y i L r m 1 U Z F V E 5 O 0 q 0 F o V f k 4 o E s l d A b A B A m W g K L G A n o F B H u K e i Q 1 n j D Y 0 u k c / h P x n V R M O v W M B Q O L T B 6 e N J L Y q i X r A y k g t V Z U d M Z B Y V a N A C W M V t a H I t A r N S 7 I O Q G V T b T e W F / O T o s C Q H t r p 2 U Q / l u u U R u K t j z Q 1 V w 7 g y e o d L Z F N Q F Y 7 e H k U C A x Y C 4 Z C d a p Z t k Z p S A h 2 l + s M 3 q 7 M S F L S A a g S q S n y b O R G c 6 N a b B M 8 t D Z N R K E o 0 N W I A f K k t q o N I V W h k e B + U b U h q t d Z B 7 X T I D J V 1 A 0 s J j F 1 L c I b C 4 P e x n U N G Y U t f O y r A 9 y C a R S Q D s 9 E u C H i J 0 s 0 a C 9 J Z C l A 9 s h 6 8 X T f Q R 0 e B s 4 D r c C S 2 Z r l G 0 Z l v h r p a J / i e H 9 9 A C k K F T 1 P X 9 P k k 1 y 6 A O p 2 Q o 8 B Y r E + N U 5 O a k A V l Y P A 8 H p p F C w V 4 o a + m S E a z n K N p C 3 0 W A P W a N Z L D V 0 Y L R r y O O k n Z U G g + o a l r 6 W S p V 6 j 3 A P C J N w u H Y G k q A S 9 B Y J V p K k j K w X R 6 H S O X K O x H s G R J c O Q 5 w A z 4 t G 6 K O J T h F Q q M K C k c C F g z 5 Q 2 2 V b t j 2 D G F 0 o S a o g + i R J q Z i c W 0 y E D r C L R M R F 8 r U + 0 8 d W Q o a w s d + k X x X l q e i F Z Q Q a G Y q t 2 X b R r I S A l l P s 3 K g H Y 1 d B C 1 T z b G V 8 q Q Q a h m V c Z S S Q 0 S o G t A F d Q w g E T L k g q u Z V X S z c w 2 w C f o I B m n 0 5 q 1 2 V Q V E T a 8 V B i i R t k W W C h 8 N K 2 g g D H p q k v D y E w w n m K n + 7 h T s / T r L W p t y V 1 O g A D X k C I y X F e J F 5 5 y m 6 O Q I 8 D l w U s M I X h u 1 j l Z h r u h U q w A d s H b i V 9 O c x j 0 Q T H B b M M T A Q j B A U J 9 J t R o K K f y V P R l T x P Y 5 d o 2 r B K c F f T B j O Q U i o N R J c j i C d R d 0 e n 3 1 M w U K Y 8 a A 3 W g C J G + D N G u V G u H C i / T x h f V r o b T D h a W L U s O c B W b t Q l f N G 2 C 8 n A 5 y t w t k 6 F 5 G r S k C 8 r C J t 0 F + g S a d 6 b b D C A a F 0 U c 0 Y w P L e 2 U I J q Z V D w W b D d 5 D L L N m 1 l n O K f k t H j t D J e u n T X g U B 9 V D f D D m H S 7 q Q r M O N A h X R N Q l / b n E j b u M G 3 X m 7 b r 9 b q a t u t N 2 / W G c U z b 9 a b t e t N 2 v b 6 P a b v e t F 1 v z H r T d r 1 p u 9 4 A f d N 2 v W m 7 X m / a a b v e t F 1 v u D F t 1 5 u 2 6 w 0 D n L b r T d v 1 G h Y + b d e b t u t t l T h t 1 5 u 2 6 w 1 g O W 3 X m 7 b r D Y E z b d e b t u s N T U 3 b 9 a b t e m P U T t v 1 p u 1 6 / Q C n 7 X r T d r 0 x Q U 7 b 9 a b t e k P G m b b r T d v 1 + j e m 7 X r / 3 2 7 X u / N T j v J T f u J g z 1 f / f i U f d L y / 8 3 X F + z u f z P / T 8 N H D v 8 N P F 8 i x 6 U / 5 L Y J P + s G C n / u F / z 2 / U / B p X 4 2 / + 2 v x f / f f A b j t e 6 z 8 M 7 7 W / 7 f 5 n Y Z D 6 u C f o Y 9 h M H s + W D v 4 9 s 2 f N 9 j 7 0 w g / 8 2 c t b k h + / 5 A U h w Y r P n + w 4 o Z L H t 3 6 M w 5 H f 6 u f c R A / + 3 c c r j U j P 1 8 B N 2 N y r w K u / w b D j S 7 b n 1 / o v j P 8 0 / / 8 6 X + 8 n H 6 C Y f o J h u k n G K a f Y J h + g m H 6 C Y b p J x i m n 2 D 4 h / 8 J h j u G 3 f T V D / + X / Q R D 8 5 M P P 9 4 7 O 3 n K j z t K O F t / G d b l + / D x + K v F 1 b J 7 c t / N R x / X Z b z 5 p 9 M X x + C F 7 8 r m p Y e z y 1 V J D / h 4 / z I 9 n e f L x W y + v t H s k 7 A O G y p a l s f 0 m 1 7 0 Q 3 8 3 W 2 / e v n 7 n G U R 6 9 3 6 9 e v q B O O L + R l 9 e N W + 9 K n + 5 K q v 1 6 v j 1 r C w 7 + U 5 O X 4 j j x 2 8 f 9 n c 2 C P V 2 5 9 r j k x d 8 5 9 r 1 P 5 + + e S t v P v L s 4 n I B F r o 6 A j 8 N P 4 R t 8 3 t F P z k 9 2 3 k d 0 u 1 c w + s 7 0 j 1 9 8 3 h H u q d v 9 r S 2 8 x R 6 3 b m G 8 e 9 c 6 x S 7 + + 4 e S X b 7 g G J 2 n r t m C T H 0 A K F P 3 p 5 d N 1 p n o l 3 L d c 9 / / f h N 5 3 j j h U X I j 8 J 5 m K e y v H 6 n U / t O 4 5 t e H 5 0 9 P J u H y 9 X 7 x X p 4 6 f H i 4 v J q X c 5 O H 8 q P y x e L N 5 d 1 i Y Q w v H N A o N e z i 5 L P U H d Q N F A v X y 2 v + S v 9 J m L p + n i Y 4 4 O 1 e A A 0 X y 4 G + + + 2 2 o l 9 q N X D o + 1 s s z P a J y / O j v 9 4 h T T V D L 7 z p 9 0 n D 8 Z Q 5 2 s H R k + K 3 B T h z 1 5 e l w f m f 1 6 Q r d L z x X y G g Q x 3 O 0 E P N N c 5 5 w G T k R Q 7 t 5 6 e h 9 V 6 l p 6 d P n y W z 8 t J z s u y G t 9 5 9 e T s 4 Z e n 4 n i r y M H V 9 y r 9 o F A d O u z 0 P D z 8 6 t H p E G u H t H R I y q 7 p 3 Z e g u 5 P z s L z Y o 7 q D f T w 7 u d U T d 8 M P k X f Q C v s C 5 6 s S z t f v j x + / L + m 7 4 x e L O T 2 x 4 z g H E L 1 z 9 f 1 2 7 f S 2 / 1 Y H w Y e 8 Y Z 9 N r o n 4 8 n I N U V p J 9 9 3 e 3 u p F 2 d N o d + t s U d f f h + U 2 k N s o 3 n M 7 6 Q e w 3 s Z k z 0 8 f v l i s H 5 8 v r v L x G 1 h z t b 3 4 d r H 8 7 h z B f H Y R z s / H O 1 1 r k P P D x w M 9 k b Z P l 4 s E B 5 r N 3 + 1 o 5 a D C O r / f u b W B y N u C 7 u 0 e u 6 3 C c Y F D H / P j P z w / O 7 6 R q g 6 5 z / b W P g 3 3 U u z p q r u 1 X / a v k G d L / k + L + Y g 5 z 5 / u G 0 n X x i 2 q e R F 2 K V A H U q d h l j f p e s O v S h 5 g + 9 C t F 4 f e u t n T d R H 2 v 9 N B 3 k E h D r 9 1 W L p D 7 3 Q 4 d O j W Q f k 6 0 L z l 1 i E Y 6 5 r c R N y u r d 7 e 0 t s t 7 r + F v b P 3 Y Z n J i q N f v T 0 7 K 2 l Z 1 q v n Y Y 5 H l s f b P 7 t 0 G i 5 i D s d f P q K L i 3 n X z 4 t F 7 u M 4 p P f l W s o + B L H b G O i 0 f L X E 7 Y f b h 5 q s 2 K n k U A M b U S 9 n W / d o 2 u v u / P M r u A x A F u O m l z c K e T Y P a T 3 7 U E 5 n l + V 8 N m + c / Q + n b 4 5 H J c C 0 h 5 P 7 k 7 B 6 H x d Q 2 q o T d H z r l n f e n N 1 I J 8 d f v X 5 9 2 u H o 2 + V s X b Y 3 B 1 A b R N h n u Z b Q d Q 8 e T G O X W 6 7 2 c C 3 D C L C 7 K V S M Q U 9 O d G z U H 4 D 5 V / P v R g W d r Z c l X K z O M N p U H s 3 O z 0 s e B D p I X L q e d h m d f L A i D N / U D A c V s / W 0 p x m D a q x 7 M w k 3 b 6 C x w y a 4 r g w o b H Z 1 M c i 4 n / h u i h y 0 e L 5 4 1 z K i s 8 N C X 6 0 O A f 0 r 1 L G P w 2 V I s / V H s v P x 1 k j U 6 w l 5 5 W w N y n k 8 m 9 d l + U s 3 0 B 0 m t g 2 U R y F 9 d 3 U 5 K L l z o H 0 t d 4 N 6 d D U H g d o M 3 H 3 5 6 K Y m G k V c D 8 O h e Z L 7 p n t i l N + X v a P s G y n L D 2 V 5 D s + 9 7 g t 7 q 4 h t x t p H s f t k t u f W H t A Z v O r p W e 9 0 D 6 8 5 2 2 J e Z + + u l o F 4 z L N 1 u d g B 9 I N Q d F j w E Y I e k x w b k d g D v d H 1 r c 5 / d p u / 3 o Q M v n X + w 2 + U q 0 N W O b 1 a b / 8 8 D R + J Q w 2 W R I O H 0 I M 0 f r r s Q H 5 G C r v m m 8 R y 9 t U E O z o c l H W t m y / P 4 a 1 l e Q 3 O 8 e q + 5 N L d u C 3 D 7 M H j 4 0 d h N U s t h z p Y C H V G u x l S P b 0 6 5 J H 7 S v B e + 3 I f x R N 7 J j O e I A U h S D 6 e r O G J l 1 D j 2 f P X p z d V c R P 9 2 s u 7 a r q j s O j B S e x n o f v r x X 5 c u y / 1 K H C g u f 2 1 S H d 1 r + c c L u E 7 w Q 6 O H E E 8 u 5 y R V o + f P t 7 W a X t r x M 4 O h 7 P K L a q l 0 e y m g Y H n k d q f z c m w i + X H p x / C + V W H M D d z 7 V 4 Z b v Z 0 O O 1 v 4 X x 2 n o + f z + Y P v 5 7 N r 3 5 4 + I 4 3 q P f m F i 7 Q 6 f B W L k X 9 X i / 7 b 5 E U + t r 1 6 G v N n z 0 7 u d 7 F 2 8 N c t L u 5 Z 6 Z y p 4 R s s v b B k r Y n H T c a G 8 e Y w n x e 8 r P 5 6 0 d D 3 7 e M 8 / F t Y h M x u p k V d r z 1 m p v d r t T H + 9 R w U / I d M N p X c e 4 M 6 6 Y U u / 3 c i I H m h Z s s r c 1 F B + w p D m T 0 r u 9 D 7 + 2 o 5 y a r 7 6 P w 2 n V y g n 1 1 w E 2 a x g / R 9 J d 7 k 2 7 H 6 Z A B F z 9 8 3 K z H T C s A 0 w r A t A I w r Q B M K w D T C s C 0 A j C t A E w r A N M K w L Q C M K 0 A T C s A 0 w r A t A I w r Q B M K w D T C s C 0 A j C t A E w r A N M K w L Q C 8 G 9 t B e D O c z b i r n M 2 e w 4 l / E p O 4 H / 6 a Z y 7 T 2 s f 1 M 4 n H d z + f 3 A m / d o Z 7 F 9 y J P 1 T j 1 n v j O z v f N p 8 c w B 7 7 y n y 4 R j R v U 8 4 c N 2 f t T G H T w X t H C + / f r 7 q 5 S V u / P S / Y f n b T / 7 c c q Z 7 n z i f e b C 7 P W i 9 p + t / + r 9 Q S w E C L Q A U A A I A C A B m a f 5 S k K i 5 d a U A A A D 2 A A A A E g A A A A A A A A A A A A A A A A A A A A A A Q 2 9 u Z m l n L 1 B h Y 2 t h Z 2 U u e G 1 s U E s B A i 0 A F A A C A A g A Z m n + U l N y O C y b A A A A 4 Q A A A B M A A A A A A A A A A A A A A A A A 8 Q A A A F t D b 2 5 0 Z W 5 0 X 1 R 5 c G V z X S 5 4 b W x Q S w E C L Q A U A A I A C A B m a f 5 S U H X D s Q g t A A B A 9 g A A E w A A A A A A A A A A A A A A A A D Z A Q A A R m 9 y b X V s Y X M v U 2 V j d G l v b j E u b V B L B Q Y A A A A A A w A D A M I A A A A u L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Y A A A A A A A A C 9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U k 9 E V V R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B d H J p Y n V 0 b y Z x d W 9 0 O y w m c X V v d D t W Y W x v c i Z x d W 9 0 O 1 0 i I C 8 + P E V u d H J 5 I F R 5 c G U 9 I k Z p b G x F b m F i b G V k I i B W Y W x 1 Z T 0 i b D E i I C 8 + P E V u d H J 5 I F R 5 c G U 9 I k Z p b G x D b 2 x 1 b W 5 U e X B l c y I g V m F s d W U 9 I n N C Z 1 U 9 I i A v P j x F b n R y e S B U e X B l P S J G a W x s T G F z d F V w Z G F 0 Z W Q i I F Z h b H V l P S J k M j A y M S 0 w N y 0 y O F Q y M T o z M D o 1 O C 4 1 M j Q 4 N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D l k Y j g x N i 1 h Y 2 N j L T R l O G U t Y T U 5 N C 1 h Z T c y N T V l Z T U w Y z g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k 9 E V V R P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E V V R P L 0 F 1 d G 9 S Z W 1 v d m V k Q 2 9 s d W 1 u c z E u e 0 F 0 c m l i d X R v L D B 9 J n F 1 b 3 Q 7 L C Z x d W 9 0 O 1 N l Y 3 R p b 2 4 x L 1 B S T 0 R V V E 8 v Q X V 0 b 1 J l b W 9 2 Z W R D b 2 x 1 b W 5 z M S 5 7 V m F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J P R F V U T y 9 B d X R v U m V t b 3 Z l Z E N v b H V t b n M x L n t B d H J p Y n V 0 b y w w f S Z x d W 9 0 O y w m c X V v d D t T Z W N 0 a W 9 u M S 9 Q U k 9 E V V R P L 0 F 1 d G 9 S Z W 1 v d m V k Q 2 9 s d W 1 u c z E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l N U J U M z J T g y T k N J Q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G l w b y B k Y S B J b n N 0 w 6 J u Y 2 l h I H w g U 2 l z d G V t Y S B P c G V y Y W N p b 2 5 h b C Z x d W 9 0 O y w m c X V v d D t J Z C B k Y S B J b n N 0 w 6 J u Y 2 l h J n F 1 b 3 Q 7 L C Z x d W 9 0 O 1 F 1 Y W 5 0 a W R h Z G U g V X N h Z G E g K G h v c m F z K S Z x d W 9 0 O y w m c X V v d D t W Y W x v c i B U b 3 R h b C Z x d W 9 0 O y w m c X V v d D t S Z W d p w 6 N v J n F 1 b 3 Q 7 X S I g L z 4 8 R W 5 0 c n k g V H l w Z T 0 i R m l s b E V u Y W J s Z W Q i I F Z h b H V l P S J s M S I g L z 4 8 R W 5 0 c n k g V H l w Z T 0 i R m l s b E N v b H V t b l R 5 c G V z I i B W Y W x 1 Z T 0 i c 0 J n W U Z C U U E 9 I i A v P j x F b n R y e S B U e X B l P S J G a W x s T G F z d F V w Z G F 0 Z W Q i I F Z h b H V l P S J k M j A y M S 0 w N y 0 z M F Q x N j o x M T o x M i 4 5 M j Q 4 M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y N T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A 1 Y j k y Z G Y t Y j U z Y i 0 0 M 2 I w L T g y Y j Y t M j c 4 Z T I 4 Z T h m Y z B l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5 T V M O C T k N J Q S I g L z 4 8 R W 5 0 c n k g V H l w Z T 0 i T G 9 h Z G V k V G 9 B b m F s e X N p c 1 N l c n Z p Y 2 V z I i B W Y W x 1 Z T 0 i b D A i I C 8 + P E V u d H J 5 I F R 5 c G U 9 I l J l Y 2 9 2 Z X J 5 V G F y Z 2 V 0 U m 9 3 I i B W Y W x 1 Z T 0 i b D I i I C 8 + P E V u d H J 5 I F R 5 c G U 9 I l J l Y 2 9 2 Z X J 5 V G F y Z 2 V 0 Q 2 9 s d W 1 u I i B W Y W x 1 Z T 0 i b D U i I C 8 + P E V u d H J 5 I F R 5 c G U 9 I l J l Y 2 9 2 Z X J 5 V G F y Z 2 V 0 U 2 h l Z X Q i I F Z h b H V l P S J z S U 5 T V M O C T k N J Q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T V M O C T k N J Q S 9 B d X R v U m V t b 3 Z l Z E N v b H V t b n M x L n t U a X B v I G R h I E l u c 3 T D o m 5 j a W E g f C B T a X N 0 Z W 1 h I E 9 w Z X J h Y 2 l v b m F s L D B 9 J n F 1 b 3 Q 7 L C Z x d W 9 0 O 1 N l Y 3 R p b 2 4 x L 0 l O U 1 T D g k 5 D S U E v Q X V 0 b 1 J l b W 9 2 Z W R D b 2 x 1 b W 5 z M S 5 7 S W Q g Z G E g S W 5 z d M O i b m N p Y S w x f S Z x d W 9 0 O y w m c X V v d D t T Z W N 0 a W 9 u M S 9 J T l N U w 4 J O Q 0 l B L 0 F 1 d G 9 S Z W 1 v d m V k Q 2 9 s d W 1 u c z E u e 1 F 1 Y W 5 0 a W R h Z G U g V X N h Z G E g K G h v c m F z K S w y f S Z x d W 9 0 O y w m c X V v d D t T Z W N 0 a W 9 u M S 9 J T l N U w 4 J O Q 0 l B L 0 F 1 d G 9 S Z W 1 v d m V k Q 2 9 s d W 1 u c z E u e 1 Z h b G 9 y I F R v d G F s L D N 9 J n F 1 b 3 Q 7 L C Z x d W 9 0 O 1 N l Y 3 R p b 2 4 x L 0 l O U 1 T D g k 5 D S U E v Q X V 0 b 1 J l b W 9 2 Z W R D b 2 x 1 b W 5 z M S 5 7 U m V n a c O j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T l N U w 4 J O Q 0 l B L 0 F 1 d G 9 S Z W 1 v d m V k Q 2 9 s d W 1 u c z E u e 1 R p c G 8 g Z G E g S W 5 z d M O i b m N p Y S B 8 I F N p c 3 R l b W E g T 3 B l c m F j a W 9 u Y W w s M H 0 m c X V v d D s s J n F 1 b 3 Q 7 U 2 V j d G l v b j E v S U 5 T V M O C T k N J Q S 9 B d X R v U m V t b 3 Z l Z E N v b H V t b n M x L n t J Z C B k Y S B J b n N 0 w 6 J u Y 2 l h L D F 9 J n F 1 b 3 Q 7 L C Z x d W 9 0 O 1 N l Y 3 R p b 2 4 x L 0 l O U 1 T D g k 5 D S U E v Q X V 0 b 1 J l b W 9 2 Z W R D b 2 x 1 b W 5 z M S 5 7 U X V h b n R p Z G F k Z S B V c 2 F k Y S A o a G 9 y Y X M p L D J 9 J n F 1 b 3 Q 7 L C Z x d W 9 0 O 1 N l Y 3 R p b 2 4 x L 0 l O U 1 T D g k 5 D S U E v Q X V 0 b 1 J l b W 9 2 Z W R D b 2 x 1 b W 5 z M S 5 7 V m F s b 3 I g V G 9 0 Y W w s M 3 0 m c X V v d D s s J n F 1 b 3 Q 7 U 2 V j d G l v b j E v S U 5 T V M O C T k N J Q S 9 B d X R v U m V t b 3 Z l Z E N v b H V t b n M x L n t S Z W d p w 6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T 0 x V T U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h U M T k 6 M j I 6 M j I u N j U 3 N j I 2 N l o i I C 8 + P E V u d H J 5 I F R 5 c G U 9 I k Z p b G x D b 2 x 1 b W 5 U e X B l c y I g V m F s d W U 9 I n N C Z 1 l G Q l E 9 P S I g L z 4 8 R W 5 0 c n k g V H l w Z T 0 i R m l s b E N v b H V t b k 5 h b W V z I i B W Y W x 1 Z T 0 i c 1 s m c X V v d D t U a X B v I G R v I F Z v b H V t Z S Z x d W 9 0 O y w m c X V v d D t B d H J p Y n V 0 b y Z x d W 9 0 O y w m c X V v d D t R d W F u d G l k Y W R l I F V z Y W R h J n F 1 b 3 Q 7 L C Z x d W 9 0 O 1 Z h b G 9 y I F R v d G F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j M T A z O W Y 5 L T g 0 M G U t N G I z Y S 1 i N T k 5 L W Z m Y z V i Z G Z l N T E x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M V U 1 F L 0 F 1 d G 9 S Z W 1 v d m V k Q 2 9 s d W 1 u c z E u e 1 R p c G 8 g Z G 8 g V m 9 s d W 1 l L D B 9 J n F 1 b 3 Q 7 L C Z x d W 9 0 O 1 N l Y 3 R p b 2 4 x L 1 Z P T F V N R S 9 B d X R v U m V t b 3 Z l Z E N v b H V t b n M x L n t B d H J p Y n V 0 b y w x f S Z x d W 9 0 O y w m c X V v d D t T Z W N 0 a W 9 u M S 9 W T 0 x V T U U v Q X V 0 b 1 J l b W 9 2 Z W R D b 2 x 1 b W 5 z M S 5 7 U X V h b n R p Z G F k Z S B V c 2 F k Y S w y f S Z x d W 9 0 O y w m c X V v d D t T Z W N 0 a W 9 u M S 9 W T 0 x V T U U v Q X V 0 b 1 J l b W 9 2 Z W R D b 2 x 1 b W 5 z M S 5 7 V m F s b 3 I g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k 9 M V U 1 F L 0 F 1 d G 9 S Z W 1 v d m V k Q 2 9 s d W 1 u c z E u e 1 R p c G 8 g Z G 8 g V m 9 s d W 1 l L D B 9 J n F 1 b 3 Q 7 L C Z x d W 9 0 O 1 N l Y 3 R p b 2 4 x L 1 Z P T F V N R S 9 B d X R v U m V t b 3 Z l Z E N v b H V t b n M x L n t B d H J p Y n V 0 b y w x f S Z x d W 9 0 O y w m c X V v d D t T Z W N 0 a W 9 u M S 9 W T 0 x V T U U v Q X V 0 b 1 J l b W 9 2 Z W R D b 2 x 1 b W 5 z M S 5 7 U X V h b n R p Z G F k Z S B V c 2 F k Y S w y f S Z x d W 9 0 O y w m c X V v d D t T Z W N 0 a W 9 u M S 9 W T 0 x V T U U v Q X V 0 b 1 J l b W 9 2 Z W R D b 2 x 1 b W 5 z M S 5 7 V m F s b 3 I g V G 9 0 Y W w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P T F V N R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B F U k E l Q z M l O D c l Q z M l O D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4 V D E 5 O j E 5 O j M 4 L j M x N z g z M z F a I i A v P j x F b n R y e S B U e X B l P S J G a W x s Q 2 9 s d W 1 u V H l w Z X M i I F Z h b H V l P S J z Q m d V P S I g L z 4 8 R W 5 0 c n k g V H l w Z T 0 i R m l s b E N v b H V t b k 5 h b W V z I i B W Y W x 1 Z T 0 i c 1 s m c X V v d D t P c G V y Y c O n w 6 N v J n F 1 b 3 Q 7 L C Z x d W 9 0 O 1 Z h b G 9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0 Y m U 4 N z R m L W Z k O D A t N G U y N C 1 h N D A 3 L W M z Y z M 4 Z D c 0 Z W U 0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B F U k H D h 8 O D T y 9 B d X R v U m V t b 3 Z l Z E N v b H V t b n M x L n t P c G V y Y c O n w 6 N v L D B 9 J n F 1 b 3 Q 7 L C Z x d W 9 0 O 1 N l Y 3 R p b 2 4 x L 0 9 Q R V J B w 4 f D g 0 8 v Q X V 0 b 1 J l b W 9 2 Z W R D b 2 x 1 b W 5 z M S 5 7 V m F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1 B F U k H D h 8 O D T y 9 B d X R v U m V t b 3 Z l Z E N v b H V t b n M x L n t P c G V y Y c O n w 6 N v L D B 9 J n F 1 b 3 Q 7 L C Z x d W 9 0 O 1 N l Y 3 R p b 2 4 x L 0 9 Q R V J B w 4 f D g 0 8 v Q X V 0 b 1 J l b W 9 2 Z W R D b 2 x 1 b W 5 z M S 5 7 V m F s b 3 I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U k 9 E V V R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T 0 5 U Q V 9 E R V 9 Q Q U d B T U V O V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U E V S S U 9 E T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V m F s b 3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V V N V Q V J J T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Q 2 9 s d W 5 h c y U y M E 4 l Q z M l Q T N v J T I w R G l u J U M z J U E y b W l j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b 2 x 1 b m F z J T I w U m V u b 2 1 l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V R P L 1 Z h b G 9 y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Q 2 9 s d W 5 h c y U y M F J l b m 9 t Z W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Q U k 9 E V V R P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U T y 9 D b 2 x 1 b m F z J T I w T i V D M y V B M 2 8 l M j B E a W 4 l Q z M l Q T J t a W N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P T l R B X 0 R F X 1 B B R 0 F N R U 5 U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T V C V D M y U 4 M k 5 D S U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W Y W x 1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1 B F U k l P R E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1 Z h b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T V C V D M y U 4 M k 5 D S U E v Q 2 9 s d W 5 h c y U y M F J l b m 9 t Z W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T V C V D M y U 4 M k 5 D S U E v V V N V Q V J J T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O J U M z J U E z b y U y M E R p b i V D M y V B M m 1 p Y 2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1 Z h b G 9 y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J T l N U Q U 5 D S U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D b 2 x 1 b m F z J T I w T i V D M y V B M 2 8 l M j B E a W 4 l Q z M l Q T J t a W N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O J U M z J U E z b y U y M E R p b i V D M y V B M m 1 p Y 2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1 Z h b G 9 y J T I w R X h w Y W 5 k a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T 0 5 U Q V 9 E R V 9 Q Q U d B T U V O V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B F U k l P R E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Z h b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V U 1 V B U k l P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0 N v b H V u Y X M l M j B O J U M z J U E z b y U y M E R p b i V D M y V B M m 1 p Y 2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b 2 x 1 b m F z J T I w U m V u b 2 1 l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V m F s b 3 I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0 N v b H V u Y X M l M j B S Z W 5 v b W V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D T 0 5 U Q V 9 E R V 9 Q Q U d B T U V O V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1 B F U k l P R E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1 Z h b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V U 1 V B U k l P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0 N v b H V u Y X M l M j B O J U M z J U E z b y U y M E R p b i V D M y V B M m 1 p Y 2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D b 2 x 1 b m F z J T I w U m V u b 2 1 l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V m F s b 3 I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0 N v b H V u Y X M l M j B S Z W 5 v b W V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Z P T F V N R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b 2 x 1 b m F z J T I w T i V D M y V B M 2 8 l M j B E a W 4 l Q z M l Q T J t a W N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F J l b m 9 t Z W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Z h b G 9 y J T I w R X h w Y W 5 k a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J Z F 9 k b 1 9 W b 2 x 1 b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E 4 l Q z M l Q T N v J T I w R G l u J U M z J U E y b W l j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Z h b G 9 y J T I w R X h w Y W 5 k a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b 2 x 1 b m F z J T I w U m V u b 2 1 l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P U E V S Q U N B T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R V J B J U M z J T g 3 J U M z J T g z T y 9 D b 2 x 1 b m F z J T I w T i V D M y V B M 2 8 l M j B E a W 4 l Q z M l Q T J t a W N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J Z F 9 k Y V 9 J b n N 0 Y W 5 j a W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D b 2 x 1 b m F z J T I w T i V D M y V B M 2 8 l M j B E a W 4 l Q z M l Q T J t a W N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W Y W x v c i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J U M z J T g y T k N J Q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0 N v b H V u Y X M l M j B S Z W 5 v b W V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Q l Q z M l O D J O Q 0 l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V E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F V N R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V U 1 F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k E l Q z M l O D c l Q z M l O D N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m 9 t Z W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T V C V D M y U 4 M k 5 D S U E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E V S Q S V D M y U 4 N y V D M y U 4 M 0 8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V T U U v V G l w b y U y M E F s d G V y Y W R v M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E V V R P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T V C V D M y U 4 M k 5 D S U E v Q 2 9 s d W 5 h c y U y M F J l b m 9 t Z W F k Y X M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8 N 4 Z G Y W h F k / w P f P M / 7 N A A A A A A A g A A A A A A E G Y A A A A B A A A g A A A A z U 3 K x e b 8 E a 3 + P F m I B U B y 9 t 4 r k I F t t y s 5 B S H J G G P h U P g A A A A A D o A A A A A C A A A g A A A A j y y o W 9 z T 5 6 J G L G 2 Z S y D F 5 V + j H t h P F a Z B v p p O u a b w X j p Q A A A A P 6 W E z 1 C q S B 6 n D A d x F h M 7 m e s R u a h K E F 1 S B U 5 i W F m u Y Q 7 7 m Z h I z t B R W 7 L N l 8 5 j a 4 x t 7 c s Q X k h K B b 2 C u w K T 0 t Z J m 2 L k Y 7 h D L e j u d V v 3 z O y i R u t A A A A A E k C + U u l v / z l h J z 7 S q t o R I U T P x k t 6 X O c N Q M t l M K / X S d T K g J z d t h z + 9 x n m 4 f L T M I p W S S 0 6 n T E 6 l O N 8 X J G K a Z C b Y w = = < / D a t a M a s h u p > 
</file>

<file path=customXml/itemProps1.xml><?xml version="1.0" encoding="utf-8"?>
<ds:datastoreItem xmlns:ds="http://schemas.openxmlformats.org/officeDocument/2006/customXml" ds:itemID="{C40B0A3E-403A-4B27-93BE-C3F575627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PRODUTOS</vt:lpstr>
      <vt:lpstr>INSTÂNCIAS</vt:lpstr>
      <vt:lpstr>VOLUMES</vt:lpstr>
      <vt:lpstr>OPERAÇÕES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Elielson Natan</dc:creator>
  <cp:lastModifiedBy>Elielson Natan</cp:lastModifiedBy>
  <dcterms:created xsi:type="dcterms:W3CDTF">2015-06-05T18:19:34Z</dcterms:created>
  <dcterms:modified xsi:type="dcterms:W3CDTF">2021-07-30T23:32:44Z</dcterms:modified>
</cp:coreProperties>
</file>