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 fi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<sst xmlns="http://schemas.openxmlformats.org/spreadsheetml/2006/main" count="122" uniqueCount="34">
  <si>
    <t xml:space="preserve">Index</t>
  </si>
  <si>
    <t xml:space="preserve">Model</t>
  </si>
  <si>
    <t xml:space="preserve">Target Pop</t>
  </si>
  <si>
    <t xml:space="preserve">Source Pop</t>
  </si>
  <si>
    <t xml:space="preserve">Location</t>
  </si>
  <si>
    <t xml:space="preserve">LogL CC</t>
  </si>
  <si>
    <t xml:space="preserve">LogL Chi</t>
  </si>
  <si>
    <t xml:space="preserve">LogL</t>
  </si>
  <si>
    <t xml:space="preserve">No of pams</t>
  </si>
  <si>
    <t xml:space="preserve">LogL UCL+NIMR</t>
  </si>
  <si>
    <t xml:space="preserve">AIC</t>
  </si>
  <si>
    <t xml:space="preserve">Delta AIC</t>
  </si>
  <si>
    <t xml:space="preserve">M0</t>
  </si>
  <si>
    <t xml:space="preserve">Mf0</t>
  </si>
  <si>
    <t xml:space="preserve">Ms0</t>
  </si>
  <si>
    <t xml:space="preserve">phi</t>
  </si>
  <si>
    <t xml:space="preserve">gamma</t>
  </si>
  <si>
    <t xml:space="preserve">lamF</t>
  </si>
  <si>
    <t xml:space="preserve">lamS</t>
  </si>
  <si>
    <t xml:space="preserve">lam0</t>
  </si>
  <si>
    <t xml:space="preserve">lam</t>
  </si>
  <si>
    <t xml:space="preserve">p</t>
  </si>
  <si>
    <t xml:space="preserve">A</t>
  </si>
  <si>
    <t xml:space="preserve">I0</t>
  </si>
  <si>
    <t xml:space="preserve">ADL</t>
  </si>
  <si>
    <t xml:space="preserve">Tcm4</t>
  </si>
  <si>
    <t xml:space="preserve">Nai4</t>
  </si>
  <si>
    <t xml:space="preserve">UCL</t>
  </si>
  <si>
    <t xml:space="preserve">TP</t>
  </si>
  <si>
    <t xml:space="preserve">HM</t>
  </si>
  <si>
    <t xml:space="preserve">RM</t>
  </si>
  <si>
    <t xml:space="preserve">NIMR</t>
  </si>
  <si>
    <t xml:space="preserve">Min AIC</t>
  </si>
  <si>
    <t xml:space="preserve">Tem4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</si>
</sst>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0"/>
    <numFmt numFmtId="167" formatCode="0.0000"/>
    <numFmt numFmtId="168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0"/>
  <sheetViews>
    <sheetView showFormulas="false" showGridLines="true" showRowColHeaders="true" showZeros="true" rightToLeft="false" tabSelected="true" showOutlineSymbols="true" defaultGridColor="true" view="normal" topLeftCell="J1" colorId="64" zoomScale="200" zoomScaleNormal="200" zoomScalePageLayoutView="100" workbookViewId="0">
      <selection pane="topLeft" activeCell="X2" activeCellId="0" sqref="X2"/>
    </sheetView>
  </sheetViews>
  <sheetFormatPr defaultRowHeight="12.8" zeroHeight="false" outlineLevelRow="0" outlineLevelCol="0"/>
  <cols>
    <col collapsed="false" customWidth="false" hidden="false" outlineLevel="0" max="23" min="1" style="1" width="11.5"/>
    <col collapsed="false" customWidth="false" hidden="false" outlineLevel="0" max="24" min="24" style="2" width="11.5"/>
    <col collapsed="false" customWidth="false" hidden="false" outlineLevel="0" max="1025" min="25" style="1" width="11.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customFormat="false" ht="12.8" hidden="false" customHeight="false" outlineLevel="0" collapsed="false">
      <c r="A2" s="1" t="n">
        <v>0</v>
      </c>
      <c r="B2" s="1" t="s">
        <v>24</v>
      </c>
      <c r="C2" s="1" t="s">
        <v>25</v>
      </c>
      <c r="D2" s="1" t="s">
        <v>26</v>
      </c>
      <c r="E2" s="1" t="s">
        <v>27</v>
      </c>
      <c r="F2" s="3" t="n">
        <v>-45.8603531635979</v>
      </c>
      <c r="G2" s="3" t="n">
        <v>106.119924465905</v>
      </c>
      <c r="H2" s="3" t="n">
        <f aca="false">G2+F2</f>
        <v>60.2595713023071</v>
      </c>
      <c r="I2" s="1" t="n">
        <v>4</v>
      </c>
      <c r="J2" s="3" t="n">
        <f aca="false">H2+H6</f>
        <v>76.357056632627</v>
      </c>
      <c r="K2" s="3" t="n">
        <f aca="false">-2*J2+2*2*I2+2*2*I2*(2*I2+1)/(2*89+2*27-2*2*I2-1)</f>
        <v>-136.044345823394</v>
      </c>
      <c r="L2" s="3" t="n">
        <f aca="false">K2-$K$10</f>
        <v>0</v>
      </c>
      <c r="M2" s="2"/>
      <c r="N2" s="2"/>
      <c r="O2" s="2"/>
      <c r="P2" s="4" t="n">
        <v>0.000424991090724671</v>
      </c>
      <c r="Q2" s="5"/>
      <c r="R2" s="2"/>
      <c r="S2" s="4"/>
      <c r="T2" s="2" t="n">
        <v>0.0223819022554431</v>
      </c>
      <c r="U2" s="5"/>
      <c r="V2" s="2" t="n">
        <v>-0.0128458759908162</v>
      </c>
      <c r="W2" s="2" t="n">
        <v>152.24479335723</v>
      </c>
    </row>
    <row r="3" customFormat="false" ht="12.8" hidden="false" customHeight="false" outlineLevel="0" collapsed="false">
      <c r="A3" s="1" t="n">
        <v>1</v>
      </c>
      <c r="B3" s="1" t="s">
        <v>28</v>
      </c>
      <c r="C3" s="1" t="s">
        <v>25</v>
      </c>
      <c r="D3" s="1" t="s">
        <v>26</v>
      </c>
      <c r="E3" s="1" t="s">
        <v>27</v>
      </c>
      <c r="F3" s="3" t="n">
        <v>-46.4156632410621</v>
      </c>
      <c r="G3" s="3" t="n">
        <v>104.362869490075</v>
      </c>
      <c r="H3" s="3" t="n">
        <f aca="false">G3+F3</f>
        <v>57.9472062490129</v>
      </c>
      <c r="I3" s="1" t="n">
        <v>5</v>
      </c>
      <c r="J3" s="3" t="n">
        <f aca="false">H3+H7</f>
        <v>74.0612206955136</v>
      </c>
      <c r="K3" s="3" t="n">
        <f aca="false">-2*J3+2*2*I3+2*2*I3*(2*I3+1)/(2*89+2*27-2*2*I3-1)</f>
        <v>-127.079787362591</v>
      </c>
      <c r="L3" s="3" t="n">
        <f aca="false">K3-$K$10</f>
        <v>8.96455846080237</v>
      </c>
      <c r="M3" s="2" t="n">
        <f aca="false">N3+O3</f>
        <v>391744.188230554</v>
      </c>
      <c r="N3" s="2" t="n">
        <v>336204.30175935</v>
      </c>
      <c r="O3" s="2" t="n">
        <v>55539.8864712037</v>
      </c>
      <c r="P3" s="4" t="n">
        <v>0.00138702707945615</v>
      </c>
      <c r="Q3" s="5" t="n">
        <v>0.00288697852145471</v>
      </c>
      <c r="R3" s="5" t="n">
        <v>0.0824860287211563</v>
      </c>
      <c r="S3" s="4" t="n">
        <v>0.00592570600532314</v>
      </c>
      <c r="T3" s="2"/>
      <c r="U3" s="5"/>
      <c r="V3" s="2"/>
      <c r="W3" s="2"/>
    </row>
    <row r="4" customFormat="false" ht="12.8" hidden="false" customHeight="false" outlineLevel="0" collapsed="false">
      <c r="A4" s="1" t="n">
        <v>2</v>
      </c>
      <c r="B4" s="1" t="s">
        <v>29</v>
      </c>
      <c r="C4" s="1" t="s">
        <v>25</v>
      </c>
      <c r="D4" s="1" t="s">
        <v>26</v>
      </c>
      <c r="E4" s="1" t="s">
        <v>27</v>
      </c>
      <c r="F4" s="3" t="n">
        <v>-51.8332286359121</v>
      </c>
      <c r="G4" s="3" t="n">
        <v>61.4589463354728</v>
      </c>
      <c r="H4" s="3" t="n">
        <f aca="false">G4+F4</f>
        <v>9.6257176995607</v>
      </c>
      <c r="I4" s="1" t="n">
        <v>3</v>
      </c>
      <c r="J4" s="3" t="n">
        <f aca="false">H4+H8</f>
        <v>10.1323200700122</v>
      </c>
      <c r="K4" s="3" t="n">
        <f aca="false">-2*J4+2*2*I4+2*2*I4*(2*I4+1)/(2*89+2*27-2*2*I4-1)</f>
        <v>-7.88107849618879</v>
      </c>
      <c r="L4" s="3" t="n">
        <f aca="false">K4-$K$10</f>
        <v>128.163267327205</v>
      </c>
      <c r="M4" s="2" t="n">
        <v>24048.671381955</v>
      </c>
      <c r="N4" s="2"/>
      <c r="O4" s="2"/>
      <c r="P4" s="4" t="n">
        <v>0.000717852639031109</v>
      </c>
      <c r="Q4" s="5"/>
      <c r="R4" s="5"/>
      <c r="S4" s="4"/>
      <c r="T4" s="2"/>
      <c r="U4" s="5" t="n">
        <v>0.0304124249873006</v>
      </c>
      <c r="V4" s="2"/>
      <c r="W4" s="2"/>
    </row>
    <row r="5" customFormat="false" ht="12.8" hidden="false" customHeight="false" outlineLevel="0" collapsed="false">
      <c r="A5" s="1" t="n">
        <v>3</v>
      </c>
      <c r="B5" s="1" t="s">
        <v>30</v>
      </c>
      <c r="C5" s="1" t="s">
        <v>25</v>
      </c>
      <c r="D5" s="1" t="s">
        <v>26</v>
      </c>
      <c r="E5" s="1" t="s">
        <v>27</v>
      </c>
      <c r="F5" s="3" t="n">
        <v>-50.445930757272</v>
      </c>
      <c r="G5" s="3" t="n">
        <v>102.408392054957</v>
      </c>
      <c r="H5" s="3" t="n">
        <f aca="false">G5+F5</f>
        <v>51.962461297685</v>
      </c>
      <c r="I5" s="1" t="n">
        <v>4</v>
      </c>
      <c r="J5" s="3" t="n">
        <f aca="false">H5+H9</f>
        <v>63.2785772952511</v>
      </c>
      <c r="K5" s="3" t="n">
        <f aca="false">-2*J5+2*2*I5+2*2*I5*(2*I5+1)/(2*89+2*27-2*2*I5-1)</f>
        <v>-109.887387148642</v>
      </c>
      <c r="L5" s="3" t="n">
        <f aca="false">K5-$K$10</f>
        <v>26.1569586747518</v>
      </c>
      <c r="M5" s="2" t="n">
        <v>30757.1087972143</v>
      </c>
      <c r="N5" s="2"/>
      <c r="O5" s="2"/>
      <c r="P5" s="4" t="n">
        <v>0.00103021376984081</v>
      </c>
      <c r="Q5" s="5"/>
      <c r="R5" s="5"/>
      <c r="S5" s="4"/>
      <c r="T5" s="2"/>
      <c r="U5" s="5" t="n">
        <v>0.04870618411862</v>
      </c>
      <c r="V5" s="2"/>
      <c r="W5" s="2"/>
      <c r="X5" s="2" t="n">
        <v>30757.1087922325</v>
      </c>
    </row>
    <row r="6" customFormat="false" ht="12.8" hidden="false" customHeight="false" outlineLevel="0" collapsed="false">
      <c r="A6" s="1" t="n">
        <v>4</v>
      </c>
      <c r="B6" s="1" t="s">
        <v>24</v>
      </c>
      <c r="C6" s="1" t="s">
        <v>25</v>
      </c>
      <c r="D6" s="1" t="s">
        <v>26</v>
      </c>
      <c r="E6" s="1" t="s">
        <v>31</v>
      </c>
      <c r="F6" s="3" t="n">
        <v>-13.9408364366856</v>
      </c>
      <c r="G6" s="3" t="n">
        <v>30.0383217670055</v>
      </c>
      <c r="H6" s="3" t="n">
        <f aca="false">G6+F6</f>
        <v>16.0974853303199</v>
      </c>
      <c r="I6" s="1" t="n">
        <v>4</v>
      </c>
      <c r="J6" s="3"/>
      <c r="K6" s="3"/>
      <c r="L6" s="3"/>
      <c r="M6" s="2"/>
      <c r="N6" s="2"/>
      <c r="O6" s="2"/>
      <c r="P6" s="4" t="n">
        <v>0.000257068957523706</v>
      </c>
      <c r="Q6" s="5"/>
      <c r="R6" s="5"/>
      <c r="S6" s="4"/>
      <c r="T6" s="2" t="n">
        <v>0.0124320973150851</v>
      </c>
      <c r="U6" s="5"/>
      <c r="V6" s="2" t="n">
        <v>0.0100054481686103</v>
      </c>
      <c r="W6" s="2" t="n">
        <v>184.901524024197</v>
      </c>
    </row>
    <row r="7" customFormat="false" ht="12.8" hidden="false" customHeight="false" outlineLevel="0" collapsed="false">
      <c r="A7" s="1" t="n">
        <v>5</v>
      </c>
      <c r="B7" s="1" t="s">
        <v>28</v>
      </c>
      <c r="C7" s="1" t="s">
        <v>25</v>
      </c>
      <c r="D7" s="1" t="s">
        <v>26</v>
      </c>
      <c r="E7" s="1" t="s">
        <v>31</v>
      </c>
      <c r="F7" s="3" t="n">
        <v>-13.5698036871512</v>
      </c>
      <c r="G7" s="3" t="n">
        <v>29.6838181336519</v>
      </c>
      <c r="H7" s="3" t="n">
        <f aca="false">G7+F7</f>
        <v>16.1140144465007</v>
      </c>
      <c r="I7" s="1" t="n">
        <v>5</v>
      </c>
      <c r="J7" s="3"/>
      <c r="K7" s="3"/>
      <c r="L7" s="3"/>
      <c r="M7" s="2" t="n">
        <f aca="false">N7+O7</f>
        <v>918350.620526785</v>
      </c>
      <c r="N7" s="2" t="n">
        <v>390981.807399604</v>
      </c>
      <c r="O7" s="2" t="n">
        <v>527368.813127181</v>
      </c>
      <c r="P7" s="4" t="n">
        <v>0.00145849898615672</v>
      </c>
      <c r="Q7" s="5" t="n">
        <v>0.00545490575906524</v>
      </c>
      <c r="R7" s="5" t="n">
        <v>0.10323809430064</v>
      </c>
      <c r="S7" s="4" t="n">
        <v>0.0048145305355756</v>
      </c>
      <c r="T7" s="2"/>
      <c r="U7" s="5"/>
      <c r="V7" s="2"/>
      <c r="W7" s="2"/>
    </row>
    <row r="8" customFormat="false" ht="12.8" hidden="false" customHeight="false" outlineLevel="0" collapsed="false">
      <c r="A8" s="1" t="n">
        <v>6</v>
      </c>
      <c r="B8" s="1" t="s">
        <v>29</v>
      </c>
      <c r="C8" s="1" t="s">
        <v>25</v>
      </c>
      <c r="D8" s="1" t="s">
        <v>26</v>
      </c>
      <c r="E8" s="1" t="s">
        <v>31</v>
      </c>
      <c r="F8" s="3" t="n">
        <v>-14.4547227616281</v>
      </c>
      <c r="G8" s="3" t="n">
        <v>14.9613251320796</v>
      </c>
      <c r="H8" s="3" t="n">
        <f aca="false">G8+F8</f>
        <v>0.5066023704515</v>
      </c>
      <c r="I8" s="1" t="n">
        <v>3</v>
      </c>
      <c r="J8" s="3"/>
      <c r="K8" s="3"/>
      <c r="L8" s="3"/>
      <c r="M8" s="2" t="n">
        <v>698623.021162196</v>
      </c>
      <c r="N8" s="2"/>
      <c r="O8" s="2"/>
      <c r="P8" s="4" t="n">
        <v>0.000309422551120626</v>
      </c>
      <c r="Q8" s="5"/>
      <c r="R8" s="5"/>
      <c r="S8" s="4"/>
      <c r="T8" s="2"/>
      <c r="U8" s="5" t="n">
        <v>0.00855690106910186</v>
      </c>
      <c r="V8" s="2"/>
      <c r="W8" s="2"/>
    </row>
    <row r="9" customFormat="false" ht="12.8" hidden="false" customHeight="false" outlineLevel="0" collapsed="false">
      <c r="A9" s="1" t="n">
        <v>7</v>
      </c>
      <c r="B9" s="1" t="s">
        <v>30</v>
      </c>
      <c r="C9" s="1" t="s">
        <v>25</v>
      </c>
      <c r="D9" s="1" t="s">
        <v>26</v>
      </c>
      <c r="E9" s="1" t="s">
        <v>31</v>
      </c>
      <c r="F9" s="3" t="n">
        <v>-13.7762568049242</v>
      </c>
      <c r="G9" s="3" t="n">
        <v>25.0923728024903</v>
      </c>
      <c r="H9" s="3" t="n">
        <f aca="false">G9+F9</f>
        <v>11.3161159975661</v>
      </c>
      <c r="I9" s="1" t="n">
        <v>4</v>
      </c>
      <c r="J9" s="3"/>
      <c r="K9" s="3"/>
      <c r="L9" s="3"/>
      <c r="M9" s="2" t="n">
        <v>732658.395844141</v>
      </c>
      <c r="N9" s="2"/>
      <c r="O9" s="2"/>
      <c r="P9" s="4" t="n">
        <v>0.0005183416383907</v>
      </c>
      <c r="Q9" s="5"/>
      <c r="R9" s="5"/>
      <c r="S9" s="4"/>
      <c r="T9" s="2"/>
      <c r="U9" s="5" t="n">
        <v>0.0194197261144773</v>
      </c>
      <c r="V9" s="2"/>
      <c r="W9" s="2"/>
      <c r="X9" s="2" t="n">
        <v>174879.900348145</v>
      </c>
    </row>
    <row r="10" customFormat="false" ht="12.8" hidden="false" customHeight="false" outlineLevel="0" collapsed="false">
      <c r="A10" s="1" t="n">
        <v>8</v>
      </c>
      <c r="F10" s="3"/>
      <c r="G10" s="3"/>
      <c r="H10" s="3"/>
      <c r="J10" s="3" t="s">
        <v>32</v>
      </c>
      <c r="K10" s="3" t="n">
        <f aca="false">MIN(K2:K5)</f>
        <v>-136.044345823394</v>
      </c>
      <c r="L10" s="3"/>
      <c r="M10" s="2"/>
      <c r="N10" s="2"/>
      <c r="O10" s="2"/>
      <c r="P10" s="4"/>
      <c r="Q10" s="5"/>
      <c r="R10" s="5"/>
      <c r="S10" s="4"/>
      <c r="T10" s="2"/>
      <c r="U10" s="5"/>
      <c r="V10" s="2"/>
      <c r="W10" s="2"/>
    </row>
    <row r="11" customFormat="false" ht="12.8" hidden="false" customHeight="false" outlineLevel="0" collapsed="false">
      <c r="A11" s="1" t="n">
        <v>9</v>
      </c>
      <c r="F11" s="3"/>
      <c r="G11" s="3"/>
      <c r="H11" s="3"/>
      <c r="J11" s="3"/>
      <c r="K11" s="3"/>
      <c r="L11" s="3"/>
      <c r="M11" s="2"/>
      <c r="N11" s="2"/>
      <c r="O11" s="2"/>
      <c r="P11" s="4"/>
      <c r="Q11" s="5"/>
      <c r="R11" s="5"/>
      <c r="S11" s="4"/>
      <c r="T11" s="2"/>
      <c r="U11" s="5"/>
      <c r="V11" s="2"/>
      <c r="W11" s="2"/>
    </row>
    <row r="12" customFormat="false" ht="12.8" hidden="false" customHeight="false" outlineLevel="0" collapsed="false">
      <c r="A12" s="1" t="n">
        <v>10</v>
      </c>
      <c r="F12" s="3"/>
      <c r="G12" s="3"/>
      <c r="H12" s="3"/>
      <c r="J12" s="3"/>
      <c r="K12" s="3"/>
      <c r="L12" s="3"/>
      <c r="M12" s="2"/>
      <c r="N12" s="2"/>
      <c r="O12" s="2"/>
      <c r="P12" s="4"/>
      <c r="Q12" s="5"/>
      <c r="R12" s="5"/>
      <c r="S12" s="4"/>
      <c r="T12" s="2"/>
      <c r="U12" s="5"/>
      <c r="V12" s="2"/>
      <c r="W12" s="2"/>
    </row>
    <row r="13" customFormat="false" ht="12.8" hidden="false" customHeight="false" outlineLevel="0" collapsed="false">
      <c r="A13" s="1" t="n">
        <v>11</v>
      </c>
      <c r="F13" s="3"/>
      <c r="G13" s="3"/>
      <c r="H13" s="3"/>
      <c r="J13" s="3"/>
      <c r="K13" s="3"/>
      <c r="L13" s="3"/>
      <c r="M13" s="2"/>
      <c r="N13" s="2"/>
      <c r="O13" s="2"/>
      <c r="P13" s="4"/>
      <c r="Q13" s="5"/>
      <c r="R13" s="5"/>
      <c r="S13" s="4"/>
      <c r="T13" s="2"/>
      <c r="U13" s="5"/>
      <c r="V13" s="2"/>
      <c r="W13" s="2"/>
    </row>
    <row r="14" customFormat="false" ht="12.8" hidden="false" customHeight="false" outlineLevel="0" collapsed="false">
      <c r="A14" s="1" t="n">
        <v>12</v>
      </c>
      <c r="B14" s="1" t="s">
        <v>24</v>
      </c>
      <c r="C14" s="1" t="s">
        <v>33</v>
      </c>
      <c r="D14" s="1" t="s">
        <v>26</v>
      </c>
      <c r="E14" s="1" t="s">
        <v>27</v>
      </c>
      <c r="F14" s="3" t="n">
        <v>-33.9970929279624</v>
      </c>
      <c r="G14" s="3" t="n">
        <v>117.296862864139</v>
      </c>
      <c r="H14" s="3" t="n">
        <f aca="false">G14+F14</f>
        <v>83.2997699361766</v>
      </c>
      <c r="I14" s="1" t="n">
        <v>4</v>
      </c>
      <c r="J14" s="3" t="n">
        <f aca="false">H14+H18</f>
        <v>106.814676969101</v>
      </c>
      <c r="K14" s="3" t="n">
        <f aca="false">-2*J14+2*2*I14+2*2*I14*(2*I14+1)/(2*89+2*27-2*2*I14-1)</f>
        <v>-196.959586496341</v>
      </c>
      <c r="L14" s="3" t="n">
        <f aca="false">K14-$K$30</f>
        <v>28.9597275158134</v>
      </c>
      <c r="M14" s="2"/>
      <c r="N14" s="2"/>
      <c r="O14" s="2"/>
      <c r="P14" s="4" t="n">
        <v>0.00146426352292962</v>
      </c>
      <c r="Q14" s="5"/>
      <c r="R14" s="5"/>
      <c r="S14" s="4"/>
      <c r="T14" s="2" t="n">
        <v>0.00793815239819916</v>
      </c>
      <c r="U14" s="5"/>
      <c r="V14" s="2" t="n">
        <v>-0.00127745661309472</v>
      </c>
      <c r="W14" s="2" t="n">
        <v>189.218605490783</v>
      </c>
    </row>
    <row r="15" customFormat="false" ht="12.8" hidden="false" customHeight="false" outlineLevel="0" collapsed="false">
      <c r="A15" s="1" t="n">
        <v>13</v>
      </c>
      <c r="B15" s="1" t="s">
        <v>28</v>
      </c>
      <c r="C15" s="1" t="s">
        <v>33</v>
      </c>
      <c r="D15" s="1" t="s">
        <v>26</v>
      </c>
      <c r="E15" s="1" t="s">
        <v>27</v>
      </c>
      <c r="F15" s="3" t="n">
        <v>-34.4548543279451</v>
      </c>
      <c r="G15" s="3" t="n">
        <v>116.451922386146</v>
      </c>
      <c r="H15" s="3" t="n">
        <f aca="false">G15+F15</f>
        <v>81.9970680582009</v>
      </c>
      <c r="I15" s="1" t="n">
        <v>5</v>
      </c>
      <c r="J15" s="3" t="n">
        <f aca="false">H15+H19</f>
        <v>108.807790994734</v>
      </c>
      <c r="K15" s="3" t="n">
        <f aca="false">-2*J15+2*2*I15+2*2*I15*(2*I15+1)/(2*89+2*27-2*2*I15-1)</f>
        <v>-196.572927961032</v>
      </c>
      <c r="L15" s="3" t="n">
        <f aca="false">K15-$K$30</f>
        <v>29.3463860511224</v>
      </c>
      <c r="M15" s="2"/>
      <c r="N15" s="2"/>
      <c r="O15" s="2" t="n">
        <v>549175.929317492</v>
      </c>
      <c r="P15" s="4" t="n">
        <v>0.00403385135806318</v>
      </c>
      <c r="Q15" s="5" t="n">
        <v>0.00962949239865124</v>
      </c>
      <c r="R15" s="5" t="n">
        <v>0.0458437780217045</v>
      </c>
      <c r="S15" s="4" t="n">
        <v>0.00298288835022281</v>
      </c>
      <c r="T15" s="2"/>
      <c r="U15" s="5"/>
      <c r="V15" s="2"/>
      <c r="W15" s="2"/>
    </row>
    <row r="16" customFormat="false" ht="12.8" hidden="false" customHeight="false" outlineLevel="0" collapsed="false">
      <c r="A16" s="1" t="n">
        <v>14</v>
      </c>
      <c r="B16" s="1" t="s">
        <v>29</v>
      </c>
      <c r="C16" s="1" t="s">
        <v>33</v>
      </c>
      <c r="D16" s="1" t="s">
        <v>26</v>
      </c>
      <c r="E16" s="1" t="s">
        <v>27</v>
      </c>
      <c r="F16" s="3" t="n">
        <v>-40.206314751061</v>
      </c>
      <c r="G16" s="3" t="n">
        <v>87.6121020607367</v>
      </c>
      <c r="H16" s="3" t="n">
        <f aca="false">G16+F16</f>
        <v>47.4057873096757</v>
      </c>
      <c r="I16" s="1" t="n">
        <v>3</v>
      </c>
      <c r="J16" s="3" t="n">
        <f aca="false">H16+H20</f>
        <v>74.6601021057543</v>
      </c>
      <c r="K16" s="3" t="n">
        <f aca="false">-2*J16+2*2*I16+2*2*I16*(2*I16+1)/(2*89+2*27-2*2*I16-1)</f>
        <v>-136.936642567673</v>
      </c>
      <c r="L16" s="3" t="n">
        <f aca="false">K16-$K$30</f>
        <v>88.9826714444811</v>
      </c>
      <c r="M16" s="2" t="n">
        <v>187320.890123606</v>
      </c>
      <c r="N16" s="2"/>
      <c r="O16" s="2"/>
      <c r="P16" s="4" t="n">
        <v>0.00183604317383494</v>
      </c>
      <c r="Q16" s="5"/>
      <c r="R16" s="5"/>
      <c r="S16" s="4"/>
      <c r="T16" s="2"/>
      <c r="U16" s="5" t="n">
        <v>0.00736785741323587</v>
      </c>
      <c r="V16" s="2"/>
      <c r="W16" s="2"/>
    </row>
    <row r="17" customFormat="false" ht="12.8" hidden="false" customHeight="false" outlineLevel="0" collapsed="false">
      <c r="A17" s="1" t="n">
        <v>15</v>
      </c>
      <c r="B17" s="1" t="s">
        <v>30</v>
      </c>
      <c r="C17" s="1" t="s">
        <v>33</v>
      </c>
      <c r="D17" s="1" t="s">
        <v>26</v>
      </c>
      <c r="E17" s="1" t="s">
        <v>27</v>
      </c>
      <c r="F17" s="3" t="n">
        <v>-49.2762387625701</v>
      </c>
      <c r="G17" s="3" t="n">
        <v>120.819466736192</v>
      </c>
      <c r="H17" s="3" t="n">
        <f aca="false">G17+F17</f>
        <v>71.5432279736219</v>
      </c>
      <c r="I17" s="1" t="n">
        <v>4</v>
      </c>
      <c r="J17" s="3" t="n">
        <f aca="false">H17+H21</f>
        <v>98.806315139202</v>
      </c>
      <c r="K17" s="3" t="n">
        <f aca="false">-2*J17+2*2*I17+2*2*I17*(2*I17+1)/(2*89+2*27-2*2*I17-1)</f>
        <v>-180.942862836544</v>
      </c>
      <c r="L17" s="3" t="n">
        <f aca="false">K17-$K$30</f>
        <v>44.9764511756105</v>
      </c>
      <c r="M17" s="2" t="n">
        <v>641608.815550281</v>
      </c>
      <c r="N17" s="2"/>
      <c r="O17" s="2"/>
      <c r="P17" s="4" t="n">
        <v>0.00336362399103563</v>
      </c>
      <c r="Q17" s="5"/>
      <c r="R17" s="5"/>
      <c r="S17" s="4"/>
      <c r="T17" s="2"/>
      <c r="U17" s="5" t="n">
        <v>0.0211518095402937</v>
      </c>
      <c r="V17" s="2"/>
      <c r="W17" s="2"/>
      <c r="X17" s="2" t="n">
        <v>641608.814971218</v>
      </c>
    </row>
    <row r="18" customFormat="false" ht="12.8" hidden="false" customHeight="false" outlineLevel="0" collapsed="false">
      <c r="A18" s="1" t="n">
        <v>16</v>
      </c>
      <c r="B18" s="1" t="s">
        <v>24</v>
      </c>
      <c r="C18" s="1" t="s">
        <v>33</v>
      </c>
      <c r="D18" s="1" t="s">
        <v>26</v>
      </c>
      <c r="E18" s="1" t="s">
        <v>31</v>
      </c>
      <c r="F18" s="3" t="n">
        <v>-10.4399766106537</v>
      </c>
      <c r="G18" s="3" t="n">
        <v>33.9548836435777</v>
      </c>
      <c r="H18" s="3" t="n">
        <f aca="false">G18+F18</f>
        <v>23.514907032924</v>
      </c>
      <c r="I18" s="1" t="n">
        <v>4</v>
      </c>
      <c r="J18" s="3"/>
      <c r="K18" s="3"/>
      <c r="L18" s="3"/>
      <c r="M18" s="2"/>
      <c r="N18" s="2"/>
      <c r="O18" s="2"/>
      <c r="P18" s="4" t="n">
        <v>0.00103165709687457</v>
      </c>
      <c r="Q18" s="5"/>
      <c r="R18" s="5"/>
      <c r="S18" s="4"/>
      <c r="T18" s="2" t="n">
        <v>2.29994114669142E-008</v>
      </c>
      <c r="U18" s="5"/>
      <c r="V18" s="2" t="n">
        <v>0.0174660714932549</v>
      </c>
      <c r="W18" s="2" t="n">
        <v>0.563829030298257</v>
      </c>
    </row>
    <row r="19" customFormat="false" ht="12.8" hidden="false" customHeight="false" outlineLevel="0" collapsed="false">
      <c r="A19" s="1" t="n">
        <v>17</v>
      </c>
      <c r="B19" s="1" t="s">
        <v>28</v>
      </c>
      <c r="C19" s="1" t="s">
        <v>33</v>
      </c>
      <c r="D19" s="1" t="s">
        <v>26</v>
      </c>
      <c r="E19" s="1" t="s">
        <v>31</v>
      </c>
      <c r="F19" s="3" t="n">
        <v>-9.1452968079047</v>
      </c>
      <c r="G19" s="3" t="n">
        <v>35.9560197444377</v>
      </c>
      <c r="H19" s="3" t="n">
        <f aca="false">G19+F19</f>
        <v>26.810722936533</v>
      </c>
      <c r="I19" s="1" t="n">
        <v>5</v>
      </c>
      <c r="J19" s="3"/>
      <c r="K19" s="3"/>
      <c r="L19" s="3"/>
      <c r="M19" s="2"/>
      <c r="N19" s="2"/>
      <c r="O19" s="2" t="n">
        <v>4661720.86653549</v>
      </c>
      <c r="P19" s="4" t="n">
        <v>0.00989437910776897</v>
      </c>
      <c r="Q19" s="5" t="n">
        <v>0.1146790654744</v>
      </c>
      <c r="R19" s="5" t="n">
        <v>0.682421045821538</v>
      </c>
      <c r="S19" s="4" t="n">
        <v>-0.000276342856070733</v>
      </c>
      <c r="T19" s="2"/>
      <c r="U19" s="5"/>
      <c r="V19" s="2"/>
      <c r="W19" s="2"/>
    </row>
    <row r="20" customFormat="false" ht="12.8" hidden="false" customHeight="false" outlineLevel="0" collapsed="false">
      <c r="A20" s="1" t="n">
        <v>18</v>
      </c>
      <c r="B20" s="1" t="s">
        <v>29</v>
      </c>
      <c r="C20" s="1" t="s">
        <v>33</v>
      </c>
      <c r="D20" s="1" t="s">
        <v>26</v>
      </c>
      <c r="E20" s="1" t="s">
        <v>31</v>
      </c>
      <c r="F20" s="3" t="n">
        <v>-8.34508830344139</v>
      </c>
      <c r="G20" s="3" t="n">
        <v>35.59940309952</v>
      </c>
      <c r="H20" s="3" t="n">
        <f aca="false">G20+F20</f>
        <v>27.2543147960786</v>
      </c>
      <c r="I20" s="1" t="n">
        <v>3</v>
      </c>
      <c r="J20" s="3"/>
      <c r="K20" s="3"/>
      <c r="L20" s="3"/>
      <c r="M20" s="2" t="n">
        <v>3611410.51157012</v>
      </c>
      <c r="N20" s="2"/>
      <c r="O20" s="2"/>
      <c r="P20" s="4" t="n">
        <v>0.00189133512195992</v>
      </c>
      <c r="Q20" s="5"/>
      <c r="R20" s="5"/>
      <c r="S20" s="4"/>
      <c r="T20" s="2"/>
      <c r="U20" s="5" t="n">
        <v>0.00188489941917211</v>
      </c>
      <c r="V20" s="2"/>
      <c r="W20" s="2"/>
    </row>
    <row r="21" customFormat="false" ht="12.8" hidden="false" customHeight="false" outlineLevel="0" collapsed="false">
      <c r="A21" s="1" t="n">
        <v>19</v>
      </c>
      <c r="B21" s="1" t="s">
        <v>30</v>
      </c>
      <c r="C21" s="1" t="s">
        <v>33</v>
      </c>
      <c r="D21" s="1" t="s">
        <v>26</v>
      </c>
      <c r="E21" s="1" t="s">
        <v>31</v>
      </c>
      <c r="F21" s="3" t="n">
        <v>-8.39582096419096</v>
      </c>
      <c r="G21" s="3" t="n">
        <v>35.6589081297711</v>
      </c>
      <c r="H21" s="3" t="n">
        <f aca="false">G21+F21</f>
        <v>27.2630871655801</v>
      </c>
      <c r="I21" s="1" t="n">
        <v>4</v>
      </c>
      <c r="J21" s="3"/>
      <c r="K21" s="3"/>
      <c r="L21" s="3"/>
      <c r="M21" s="2" t="n">
        <v>3594690.80174636</v>
      </c>
      <c r="N21" s="2"/>
      <c r="O21" s="2"/>
      <c r="P21" s="4" t="n">
        <v>0.00191764311478179</v>
      </c>
      <c r="Q21" s="5"/>
      <c r="R21" s="5"/>
      <c r="S21" s="4"/>
      <c r="T21" s="2"/>
      <c r="U21" s="5" t="n">
        <v>0.00210427906844602</v>
      </c>
      <c r="V21" s="2"/>
      <c r="W21" s="2"/>
      <c r="X21" s="2" t="n">
        <v>591467.665199434</v>
      </c>
    </row>
    <row r="22" customFormat="false" ht="12.8" hidden="false" customHeight="false" outlineLevel="0" collapsed="false">
      <c r="A22" s="1" t="n">
        <v>20</v>
      </c>
      <c r="B22" s="1" t="s">
        <v>24</v>
      </c>
      <c r="C22" s="1" t="s">
        <v>33</v>
      </c>
      <c r="D22" s="1" t="s">
        <v>25</v>
      </c>
      <c r="E22" s="1" t="s">
        <v>27</v>
      </c>
      <c r="F22" s="3" t="n">
        <v>-31.6527881840304</v>
      </c>
      <c r="G22" s="3" t="n">
        <v>126.736869031876</v>
      </c>
      <c r="H22" s="3" t="n">
        <f aca="false">G22+F22</f>
        <v>95.0840808478456</v>
      </c>
      <c r="I22" s="1" t="n">
        <v>4</v>
      </c>
      <c r="J22" s="3" t="n">
        <f aca="false">H22+H26</f>
        <v>116.521280277643</v>
      </c>
      <c r="K22" s="3" t="n">
        <f aca="false">-2*J22+2*2*I22+2*2*I22*(2*I22+1)/(2*89+2*27-2*2*I22-1)</f>
        <v>-216.372793113426</v>
      </c>
      <c r="L22" s="3" t="n">
        <f aca="false">K22-$K$30</f>
        <v>9.54652089872803</v>
      </c>
      <c r="M22" s="2"/>
      <c r="N22" s="2"/>
      <c r="O22" s="2"/>
      <c r="P22" s="4" t="n">
        <v>0.103880150555316</v>
      </c>
      <c r="Q22" s="5"/>
      <c r="R22" s="5"/>
      <c r="S22" s="4"/>
      <c r="T22" s="2" t="n">
        <v>0.0119617519799139</v>
      </c>
      <c r="U22" s="5"/>
      <c r="V22" s="2" t="n">
        <v>0.00452082113851932</v>
      </c>
      <c r="W22" s="2" t="n">
        <v>150.947192774369</v>
      </c>
    </row>
    <row r="23" customFormat="false" ht="12.8" hidden="false" customHeight="false" outlineLevel="0" collapsed="false">
      <c r="A23" s="1" t="n">
        <v>21</v>
      </c>
      <c r="B23" s="1" t="s">
        <v>28</v>
      </c>
      <c r="C23" s="1" t="s">
        <v>33</v>
      </c>
      <c r="D23" s="1" t="s">
        <v>25</v>
      </c>
      <c r="E23" s="1" t="s">
        <v>27</v>
      </c>
      <c r="F23" s="3" t="n">
        <v>-31.4855394658405</v>
      </c>
      <c r="G23" s="3" t="n">
        <v>126.774913040424</v>
      </c>
      <c r="H23" s="3" t="n">
        <f aca="false">G23+F23</f>
        <v>95.2893735745835</v>
      </c>
      <c r="I23" s="1" t="n">
        <v>5</v>
      </c>
      <c r="J23" s="3" t="n">
        <f aca="false">H23+H27</f>
        <v>123.480984020295</v>
      </c>
      <c r="K23" s="3" t="n">
        <f aca="false">-2*J23+2*2*I23+2*2*I23*(2*I23+1)/(2*89+2*27-2*2*I23-1)</f>
        <v>-225.919314012154</v>
      </c>
      <c r="L23" s="3" t="n">
        <f aca="false">K23-$K$30</f>
        <v>0</v>
      </c>
      <c r="M23" s="2"/>
      <c r="N23" s="2"/>
      <c r="O23" s="2" t="n">
        <v>547742.383302316</v>
      </c>
      <c r="P23" s="4" t="n">
        <v>1.24264430200211</v>
      </c>
      <c r="Q23" s="5" t="n">
        <v>0.00412850127050553</v>
      </c>
      <c r="R23" s="5" t="n">
        <v>0.229610380156798</v>
      </c>
      <c r="S23" s="4" t="n">
        <v>0.00253168542917674</v>
      </c>
      <c r="T23" s="2"/>
      <c r="U23" s="5"/>
      <c r="V23" s="2"/>
      <c r="W23" s="2"/>
    </row>
    <row r="24" customFormat="false" ht="12.8" hidden="false" customHeight="false" outlineLevel="0" collapsed="false">
      <c r="A24" s="1" t="n">
        <v>22</v>
      </c>
      <c r="B24" s="1" t="s">
        <v>29</v>
      </c>
      <c r="C24" s="1" t="s">
        <v>33</v>
      </c>
      <c r="D24" s="1" t="s">
        <v>25</v>
      </c>
      <c r="E24" s="1" t="s">
        <v>27</v>
      </c>
      <c r="F24" s="3" t="n">
        <v>-33.4164086988755</v>
      </c>
      <c r="G24" s="3" t="n">
        <v>57.8283771335903</v>
      </c>
      <c r="H24" s="3" t="n">
        <f aca="false">G24+F24</f>
        <v>24.4119684347148</v>
      </c>
      <c r="I24" s="1" t="n">
        <v>3</v>
      </c>
      <c r="J24" s="3" t="n">
        <f aca="false">H24+H28</f>
        <v>39.0901756792702</v>
      </c>
      <c r="K24" s="3" t="n">
        <f aca="false">-2*J24+2*2*I24+2*2*I24*(2*I24+1)/(2*89+2*27-2*2*I24-1)</f>
        <v>-65.7967897147048</v>
      </c>
      <c r="L24" s="3" t="n">
        <f aca="false">K24-$K$30</f>
        <v>160.122524297449</v>
      </c>
      <c r="M24" s="2" t="n">
        <v>633215.868571914</v>
      </c>
      <c r="N24" s="2"/>
      <c r="O24" s="2"/>
      <c r="P24" s="4" t="n">
        <v>0.213689930405961</v>
      </c>
      <c r="Q24" s="5"/>
      <c r="R24" s="5"/>
      <c r="S24" s="4"/>
      <c r="T24" s="2"/>
      <c r="U24" s="5" t="n">
        <v>0.0214995743802705</v>
      </c>
      <c r="V24" s="2"/>
      <c r="W24" s="2"/>
    </row>
    <row r="25" customFormat="false" ht="12.8" hidden="false" customHeight="false" outlineLevel="0" collapsed="false">
      <c r="A25" s="1" t="n">
        <v>23</v>
      </c>
      <c r="B25" s="1" t="s">
        <v>30</v>
      </c>
      <c r="C25" s="1" t="s">
        <v>33</v>
      </c>
      <c r="D25" s="1" t="s">
        <v>25</v>
      </c>
      <c r="E25" s="1" t="s">
        <v>27</v>
      </c>
      <c r="F25" s="3" t="n">
        <v>-37.1107075131137</v>
      </c>
      <c r="G25" s="3" t="n">
        <v>118.844102316965</v>
      </c>
      <c r="H25" s="3" t="n">
        <f aca="false">G25+F25</f>
        <v>81.7333948038513</v>
      </c>
      <c r="I25" s="1" t="n">
        <v>4</v>
      </c>
      <c r="J25" s="3" t="n">
        <f aca="false">H25+H29</f>
        <v>97.0243825668959</v>
      </c>
      <c r="K25" s="3" t="n">
        <f aca="false">-2*J25+2*2*I25+2*2*I25*(2*I25+1)/(2*89+2*27-2*2*I25-1)</f>
        <v>-177.378997691931</v>
      </c>
      <c r="L25" s="3" t="n">
        <f aca="false">K25-$K$30</f>
        <v>48.5403163202228</v>
      </c>
      <c r="M25" s="2" t="n">
        <v>567137.01175449</v>
      </c>
      <c r="N25" s="2"/>
      <c r="O25" s="2"/>
      <c r="P25" s="4" t="n">
        <v>0.738402012197386</v>
      </c>
      <c r="Q25" s="5"/>
      <c r="R25" s="5"/>
      <c r="S25" s="4"/>
      <c r="T25" s="2"/>
      <c r="U25" s="5" t="n">
        <v>0.10091320656018</v>
      </c>
      <c r="V25" s="2"/>
      <c r="W25" s="2"/>
      <c r="X25" s="2" t="n">
        <v>567137.010938063</v>
      </c>
    </row>
    <row r="26" customFormat="false" ht="12.8" hidden="false" customHeight="false" outlineLevel="0" collapsed="false">
      <c r="A26" s="1" t="n">
        <v>24</v>
      </c>
      <c r="B26" s="1" t="s">
        <v>24</v>
      </c>
      <c r="C26" s="1" t="s">
        <v>33</v>
      </c>
      <c r="D26" s="1" t="s">
        <v>25</v>
      </c>
      <c r="E26" s="1" t="s">
        <v>31</v>
      </c>
      <c r="F26" s="3" t="n">
        <v>-10.8987239168166</v>
      </c>
      <c r="G26" s="3" t="n">
        <v>32.3359233466143</v>
      </c>
      <c r="H26" s="3" t="n">
        <f aca="false">G26+F26</f>
        <v>21.4371994297977</v>
      </c>
      <c r="I26" s="1" t="n">
        <v>4</v>
      </c>
      <c r="J26" s="3"/>
      <c r="K26" s="3"/>
      <c r="L26" s="3"/>
      <c r="M26" s="2"/>
      <c r="N26" s="2"/>
      <c r="O26" s="2"/>
      <c r="P26" s="4" t="n">
        <v>0.0621444704205768</v>
      </c>
      <c r="Q26" s="5"/>
      <c r="R26" s="5"/>
      <c r="S26" s="4"/>
      <c r="T26" s="2" t="n">
        <v>1.05000262741565E-005</v>
      </c>
      <c r="U26" s="5"/>
      <c r="V26" s="2" t="n">
        <v>-0.00376336460159295</v>
      </c>
      <c r="W26" s="2" t="n">
        <v>1.53519436152359E-061</v>
      </c>
    </row>
    <row r="27" customFormat="false" ht="12.8" hidden="false" customHeight="false" outlineLevel="0" collapsed="false">
      <c r="A27" s="1" t="n">
        <v>25</v>
      </c>
      <c r="B27" s="1" t="s">
        <v>28</v>
      </c>
      <c r="C27" s="1" t="s">
        <v>33</v>
      </c>
      <c r="D27" s="1" t="s">
        <v>25</v>
      </c>
      <c r="E27" s="1" t="s">
        <v>31</v>
      </c>
      <c r="F27" s="3" t="n">
        <v>-8.0121700923636</v>
      </c>
      <c r="G27" s="3" t="n">
        <v>36.2037805380752</v>
      </c>
      <c r="H27" s="3" t="n">
        <f aca="false">G27+F27</f>
        <v>28.1916104457116</v>
      </c>
      <c r="I27" s="1" t="n">
        <v>5</v>
      </c>
      <c r="J27" s="3"/>
      <c r="K27" s="3"/>
      <c r="L27" s="3"/>
      <c r="M27" s="2"/>
      <c r="N27" s="2"/>
      <c r="O27" s="2" t="n">
        <v>1757412.19338705</v>
      </c>
      <c r="P27" s="4" t="n">
        <v>1.12863722596964</v>
      </c>
      <c r="Q27" s="5" t="n">
        <v>0.0386014892224893</v>
      </c>
      <c r="R27" s="5" t="n">
        <v>0.387730674662662</v>
      </c>
      <c r="S27" s="4" t="n">
        <v>0.00480171926335076</v>
      </c>
      <c r="T27" s="2"/>
      <c r="U27" s="5"/>
      <c r="V27" s="2"/>
      <c r="W27" s="2"/>
    </row>
    <row r="28" customFormat="false" ht="12.8" hidden="false" customHeight="false" outlineLevel="0" collapsed="false">
      <c r="A28" s="1" t="n">
        <v>26</v>
      </c>
      <c r="B28" s="1" t="s">
        <v>29</v>
      </c>
      <c r="C28" s="1" t="s">
        <v>33</v>
      </c>
      <c r="D28" s="1" t="s">
        <v>25</v>
      </c>
      <c r="E28" s="1" t="s">
        <v>31</v>
      </c>
      <c r="F28" s="3" t="n">
        <v>-14.6235193735522</v>
      </c>
      <c r="G28" s="3" t="n">
        <v>29.3017266181076</v>
      </c>
      <c r="H28" s="3" t="n">
        <f aca="false">G28+F28</f>
        <v>14.6782072445554</v>
      </c>
      <c r="I28" s="1" t="n">
        <v>3</v>
      </c>
      <c r="J28" s="3"/>
      <c r="K28" s="3"/>
      <c r="L28" s="3"/>
      <c r="M28" s="2" t="n">
        <v>2968578.7545018</v>
      </c>
      <c r="N28" s="2"/>
      <c r="O28" s="2"/>
      <c r="P28" s="4" t="n">
        <v>0.183113394120166</v>
      </c>
      <c r="Q28" s="5"/>
      <c r="R28" s="5"/>
      <c r="S28" s="4"/>
      <c r="T28" s="2"/>
      <c r="U28" s="5" t="n">
        <v>0.0133909309382384</v>
      </c>
      <c r="V28" s="2"/>
      <c r="W28" s="2"/>
    </row>
    <row r="29" customFormat="false" ht="12.8" hidden="false" customHeight="false" outlineLevel="0" collapsed="false">
      <c r="A29" s="1" t="n">
        <v>27</v>
      </c>
      <c r="B29" s="1" t="s">
        <v>30</v>
      </c>
      <c r="C29" s="1" t="s">
        <v>33</v>
      </c>
      <c r="D29" s="1" t="s">
        <v>25</v>
      </c>
      <c r="E29" s="1" t="s">
        <v>31</v>
      </c>
      <c r="F29" s="3" t="n">
        <v>-16.740125046643</v>
      </c>
      <c r="G29" s="3" t="n">
        <v>32.0311128096876</v>
      </c>
      <c r="H29" s="3" t="n">
        <f aca="false">G29+F29</f>
        <v>15.2909877630446</v>
      </c>
      <c r="I29" s="1" t="n">
        <v>4</v>
      </c>
      <c r="J29" s="3"/>
      <c r="K29" s="3"/>
      <c r="L29" s="3"/>
      <c r="M29" s="2" t="n">
        <v>3140307.66946379</v>
      </c>
      <c r="N29" s="2"/>
      <c r="O29" s="2"/>
      <c r="P29" s="4" t="n">
        <v>0.236320073653349</v>
      </c>
      <c r="Q29" s="5"/>
      <c r="R29" s="5"/>
      <c r="S29" s="4"/>
      <c r="T29" s="2"/>
      <c r="U29" s="5" t="n">
        <v>0.0208616079104297</v>
      </c>
      <c r="V29" s="2"/>
      <c r="W29" s="2"/>
      <c r="X29" s="2" t="n">
        <v>921246.35292224</v>
      </c>
    </row>
    <row r="30" customFormat="false" ht="12.8" hidden="false" customHeight="false" outlineLevel="0" collapsed="false">
      <c r="A30" s="1" t="n">
        <v>28</v>
      </c>
      <c r="F30" s="3"/>
      <c r="G30" s="3"/>
      <c r="H30" s="3"/>
      <c r="J30" s="1" t="s">
        <v>32</v>
      </c>
      <c r="K30" s="3" t="n">
        <f aca="false">MIN(K14:K17,K22:K25)</f>
        <v>-225.919314012154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2019-08-01T11:03:21Z</dcterms:created>
  <dc:creator/>
  <dc:description/>
  <dc:language>en-US</dc:language>
  <cp:lastModifiedBy/>
  <dcterms:modified xsi:type="dcterms:W3CDTF">2019-10-01T15:28:57Z</dcterms:modified>
  <cp:revision>519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qrichtext">
    <vt:lpwstr>1</vt:lpwstr>
  </property>
</Properties>
</file>