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54CA304C-F0AB-4D31-9BFE-678A9CA65C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praklama" sheetId="4" r:id="rId1"/>
  </sheets>
  <definedNames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5" i="4" l="1"/>
  <c r="Y89" i="4"/>
  <c r="Y92" i="4" s="1"/>
  <c r="H97" i="4" s="1"/>
  <c r="N69" i="4"/>
  <c r="K69" i="4"/>
  <c r="L67" i="4"/>
  <c r="O64" i="4"/>
  <c r="O62" i="4"/>
  <c r="K62" i="4"/>
  <c r="P51" i="4"/>
  <c r="X52" i="4" s="1"/>
  <c r="AB52" i="4" s="1"/>
  <c r="K64" i="4" s="1"/>
  <c r="S63" i="4" l="1"/>
  <c r="E78" i="4" s="1"/>
  <c r="Q68" i="4"/>
  <c r="I78" i="4" s="1"/>
  <c r="M96" i="4"/>
  <c r="E80" i="4" l="1"/>
  <c r="I80" i="4"/>
  <c r="M78" i="4"/>
  <c r="M80" i="4" l="1"/>
  <c r="R79" i="4" s="1"/>
</calcChain>
</file>

<file path=xl/sharedStrings.xml><?xml version="1.0" encoding="utf-8"?>
<sst xmlns="http://schemas.openxmlformats.org/spreadsheetml/2006/main" count="135" uniqueCount="62">
  <si>
    <t>B</t>
  </si>
  <si>
    <t xml:space="preserve"> =</t>
  </si>
  <si>
    <t>Toprak özgül direnci</t>
  </si>
  <si>
    <t>L</t>
  </si>
  <si>
    <t>Şerit uzunluğu</t>
  </si>
  <si>
    <t>D</t>
  </si>
  <si>
    <t>Şerit çapı (Eşdeğer Alanı)</t>
  </si>
  <si>
    <t>Toprağın Cinsi</t>
  </si>
  <si>
    <t>Özgül Direnci</t>
  </si>
  <si>
    <t>h</t>
  </si>
  <si>
    <t>Gömülme derinliği</t>
  </si>
  <si>
    <t>Bataklık</t>
  </si>
  <si>
    <t>Lç</t>
  </si>
  <si>
    <t>Çubuk boyu</t>
  </si>
  <si>
    <t>Çamur, Kil, Humus</t>
  </si>
  <si>
    <t>Ry</t>
  </si>
  <si>
    <t>Yatay topraklama eşdeğer direnci</t>
  </si>
  <si>
    <t>Rç</t>
  </si>
  <si>
    <t>Dikey topraklama eşdeğer direnci</t>
  </si>
  <si>
    <t>Re</t>
  </si>
  <si>
    <t>Toplam topraklama eşdeğer direnci.</t>
  </si>
  <si>
    <t>Bina için :</t>
  </si>
  <si>
    <t>A</t>
  </si>
  <si>
    <t>m²</t>
  </si>
  <si>
    <t>m</t>
  </si>
  <si>
    <t>Ç</t>
  </si>
  <si>
    <t>ad.</t>
  </si>
  <si>
    <t>Çubuk adeti</t>
  </si>
  <si>
    <t>x</t>
  </si>
  <si>
    <t>π</t>
  </si>
  <si>
    <t xml:space="preserve"> +</t>
  </si>
  <si>
    <t>ohm</t>
  </si>
  <si>
    <t>2D</t>
  </si>
  <si>
    <t>Ut</t>
  </si>
  <si>
    <t>Temas gerilimi</t>
  </si>
  <si>
    <t>V</t>
  </si>
  <si>
    <t>olacağından</t>
  </si>
  <si>
    <t>In</t>
  </si>
  <si>
    <t>Artık akım anahtarı açma akımı</t>
  </si>
  <si>
    <t>mA</t>
  </si>
  <si>
    <t>10‾³</t>
  </si>
  <si>
    <t>≤</t>
  </si>
  <si>
    <t>Kum</t>
  </si>
  <si>
    <t>Çakıl</t>
  </si>
  <si>
    <t>Havanın etkisi ile dağılmış taş</t>
  </si>
  <si>
    <t xml:space="preserve">Kumtaşı </t>
  </si>
  <si>
    <t>Granit</t>
  </si>
  <si>
    <t>Morenin (Buzultaş)</t>
  </si>
  <si>
    <t>5-10</t>
  </si>
  <si>
    <t>20-200</t>
  </si>
  <si>
    <t>200-2500</t>
  </si>
  <si>
    <t>2000-3000</t>
  </si>
  <si>
    <t>Çoğunlukla &lt; 1000</t>
  </si>
  <si>
    <t>&gt; 5000</t>
  </si>
  <si>
    <t>&gt; 3000</t>
  </si>
  <si>
    <t>(E.T.T.Y.; Ek-K ; Çizelge K1,Toprak özdirenci, değişik yerlerdeki toprak cinsine, tane yapısına, yoğunluğuna ve nemine bağlı olarak değişir. Uygulamada yerinde ölçülen toprak özdirenci esas alınmalıdır.)</t>
  </si>
  <si>
    <t>ohm olarak kabul edilmiştir.</t>
  </si>
  <si>
    <t xml:space="preserve">   B</t>
  </si>
  <si>
    <t>Elektrik tesisleri topraklamalar Yönetmeleği Ek-K deki değerler dikkate alınarak ;</t>
  </si>
  <si>
    <t>Elektrik tesisleri topraklamalar Yönetmeleği'nde Madde8-a/1i'ye göre ;</t>
  </si>
  <si>
    <r>
      <t>Olduğundan yapılan temel topraklaması</t>
    </r>
    <r>
      <rPr>
        <b/>
        <sz val="10"/>
        <rFont val="Arial Tur"/>
        <charset val="162"/>
      </rPr>
      <t xml:space="preserve"> </t>
    </r>
    <r>
      <rPr>
        <sz val="10"/>
        <rFont val="Arial Tur"/>
        <charset val="162"/>
      </rPr>
      <t>Artık Akım anahtarı kullanılması şartıyla</t>
    </r>
    <r>
      <rPr>
        <b/>
        <sz val="10"/>
        <rFont val="Arial Tur"/>
        <charset val="162"/>
      </rPr>
      <t xml:space="preserve"> uygundur</t>
    </r>
    <r>
      <rPr>
        <sz val="11"/>
        <color theme="1"/>
        <rFont val="Calibri"/>
        <family val="2"/>
        <scheme val="minor"/>
      </rPr>
      <t>.</t>
    </r>
  </si>
  <si>
    <t>TOPRAKLAMA HESABI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</si>
</sst>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TL&quot;_-;\-* #,##0\ &quot;TL&quot;_-;_-* &quot;-&quot;\ &quot;TL&quot;_-;_-@_-"/>
    <numFmt numFmtId="165" formatCode="_-* #,##0\ _T_L_-;\-* #,##0\ _T_L_-;_-* &quot;-&quot;\ _T_L_-;_-@_-"/>
    <numFmt numFmtId="166" formatCode="_-* #,##0.00\ &quot;TL&quot;_-;\-* #,##0.00\ &quot;TL&quot;_-;_-* &quot;-&quot;??\ &quot;TL&quot;_-;_-@_-"/>
    <numFmt numFmtId="167" formatCode="_-* #,##0.00\ _T_L_-;\-* #,##0.00\ _T_L_-;_-* &quot;-&quot;??\ _T_L_-;_-@_-"/>
  </numFmts>
  <fonts count="15" x14ac:knownFonts="1">
    <font>
      <sz val="11"/>
      <color theme="1"/>
      <name val="Calibri"/>
      <family val="2"/>
      <scheme val="minor"/>
    </font>
    <font>
      <sz val="10"/>
      <name val="Arial Tur"/>
      <charset val="162"/>
    </font>
    <font>
      <b/>
      <u/>
      <sz val="10"/>
      <name val="Arial Tur"/>
      <charset val="162"/>
    </font>
    <font>
      <b/>
      <sz val="10"/>
      <name val="Arial Tur"/>
      <charset val="162"/>
    </font>
    <font>
      <sz val="9"/>
      <name val="Arial Tur"/>
      <charset val="162"/>
    </font>
    <font>
      <sz val="10"/>
      <name val="Times New Roman Tur"/>
      <charset val="162"/>
    </font>
    <font>
      <sz val="12"/>
      <name val="Times New Roman Tur"/>
      <charset val="162"/>
    </font>
    <font>
      <b/>
      <sz val="9"/>
      <name val="Arial Tur"/>
      <charset val="162"/>
    </font>
    <font>
      <sz val="8"/>
      <name val="Arial Tur"/>
      <charset val="162"/>
    </font>
    <font>
      <i/>
      <sz val="9"/>
      <name val="Arial"/>
      <family val="2"/>
      <charset val="162"/>
    </font>
    <font>
      <i/>
      <sz val="9"/>
      <name val="Arial Tur"/>
      <charset val="162"/>
    </font>
    <font>
      <b/>
      <i/>
      <sz val="9"/>
      <name val="Arial Tur"/>
      <charset val="162"/>
    </font>
    <font>
      <sz val="10"/>
      <name val="Arial"/>
      <family val="2"/>
      <charset val="162"/>
    </font>
    <font>
      <b/>
      <sz val="14"/>
      <color theme="1"/>
      <name val="Calibri"/>
      <family val="2"/>
      <charset val="162"/>
      <scheme val="minor"/>
    </font>
    <font>
      <sz val="12"/>
      <color rgb="FFFF0000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6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1" fillId="2" borderId="4" xfId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0" xfId="1" applyFill="1" applyBorder="1" applyAlignment="1">
      <alignment horizontal="left" vertical="center"/>
    </xf>
    <xf numFmtId="49" fontId="1" fillId="2" borderId="0" xfId="1" applyNumberFormat="1" applyFill="1" applyBorder="1" applyAlignment="1">
      <alignment horizontal="center" vertical="center"/>
    </xf>
    <xf numFmtId="0" fontId="1" fillId="2" borderId="0" xfId="1" applyFill="1" applyBorder="1" applyAlignment="1">
      <alignment vertical="center"/>
    </xf>
    <xf numFmtId="0" fontId="1" fillId="2" borderId="0" xfId="1" applyFill="1" applyBorder="1"/>
    <xf numFmtId="4" fontId="1" fillId="2" borderId="0" xfId="1" applyNumberForma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Border="1"/>
    <xf numFmtId="0" fontId="4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4" fillId="3" borderId="0" xfId="1" applyFont="1" applyFill="1" applyBorder="1" applyAlignment="1"/>
    <xf numFmtId="0" fontId="5" fillId="0" borderId="0" xfId="2"/>
    <xf numFmtId="0" fontId="4" fillId="2" borderId="4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" fillId="2" borderId="4" xfId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14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13" fillId="2" borderId="15" xfId="1" applyFont="1" applyFill="1" applyBorder="1" applyAlignment="1">
      <alignment horizontal="center" vertical="center"/>
    </xf>
    <xf numFmtId="0" fontId="13" fillId="2" borderId="14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49" fontId="1" fillId="2" borderId="0" xfId="1" applyNumberFormat="1" applyFill="1" applyBorder="1" applyAlignment="1">
      <alignment horizontal="center" vertical="center"/>
    </xf>
    <xf numFmtId="0" fontId="1" fillId="2" borderId="0" xfId="1" applyFill="1" applyBorder="1" applyAlignment="1">
      <alignment horizontal="left" vertical="center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16" fontId="8" fillId="2" borderId="6" xfId="1" quotePrefix="1" applyNumberFormat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1" fillId="4" borderId="0" xfId="1" applyNumberFormat="1" applyFill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4" fontId="1" fillId="2" borderId="0" xfId="1" applyNumberForma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49" fontId="7" fillId="2" borderId="0" xfId="1" applyNumberFormat="1" applyFont="1" applyFill="1" applyBorder="1" applyAlignment="1">
      <alignment horizontal="center" vertical="center"/>
    </xf>
    <xf numFmtId="0" fontId="1" fillId="2" borderId="0" xfId="1" applyNumberFormat="1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1" fillId="2" borderId="14" xfId="1" applyNumberFormat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4" fontId="3" fillId="2" borderId="0" xfId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2" fontId="1" fillId="2" borderId="0" xfId="1" applyNumberFormat="1" applyFill="1" applyBorder="1" applyAlignment="1">
      <alignment horizontal="center" vertical="center"/>
    </xf>
    <xf numFmtId="4" fontId="1" fillId="2" borderId="14" xfId="1" applyNumberForma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1" fillId="2" borderId="4" xfId="1" applyFill="1" applyBorder="1" applyAlignment="1">
      <alignment horizontal="left" vertical="center"/>
    </xf>
    <xf numFmtId="0" fontId="1" fillId="2" borderId="5" xfId="1" applyFill="1" applyBorder="1" applyAlignment="1">
      <alignment horizontal="left" vertical="center"/>
    </xf>
  </cellXfs>
  <cellStyles count="11">
    <cellStyle name="Binlik Ayracı [0] 2" xfId="5" xr:uid="{00000000-0005-0000-0000-000000000000}"/>
    <cellStyle name="Comma [0]_01_a_Gerilim düşümünde kullanilan NYY kablolarin direnc ve reaktans degerleri" xfId="6" xr:uid="{00000000-0005-0000-0000-000001000000}"/>
    <cellStyle name="Comma_01_a_Gerilim düşümünde kullanilan NYY kablolarin direnc ve reaktans degerleri" xfId="7" xr:uid="{00000000-0005-0000-0000-000002000000}"/>
    <cellStyle name="Currency [0]_01_a_Gerilim düşümünde kullanilan NYY kablolarin direnc ve reaktans degerleri" xfId="8" xr:uid="{00000000-0005-0000-0000-000003000000}"/>
    <cellStyle name="Currency_01_a_Gerilim düşümünde kullanilan NYY kablolarin direnc ve reaktans degerleri" xfId="9" xr:uid="{00000000-0005-0000-0000-000004000000}"/>
    <cellStyle name="Normal" xfId="0" builtinId="0"/>
    <cellStyle name="Normal 2" xfId="1" xr:uid="{00000000-0005-0000-0000-000006000000}"/>
    <cellStyle name="Normal 2 2" xfId="4" xr:uid="{00000000-0005-0000-0000-000007000000}"/>
    <cellStyle name="Normal 3" xfId="3" xr:uid="{00000000-0005-0000-0000-000008000000}"/>
    <cellStyle name="Normal 4" xfId="2" xr:uid="{00000000-0005-0000-0000-000009000000}"/>
    <cellStyle name="Virgül [0]_01_a_Gerilim düşümünde kullanilan NYY kablolarin direnc ve reaktans degerleri" xfId="10" xr:uid="{00000000-0005-0000-0000-00000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52</xdr:row>
      <xdr:rowOff>0</xdr:rowOff>
    </xdr:from>
    <xdr:to>
      <xdr:col>7</xdr:col>
      <xdr:colOff>47625</xdr:colOff>
      <xdr:row>54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047750" y="4048125"/>
          <a:ext cx="66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49</xdr:row>
      <xdr:rowOff>9525</xdr:rowOff>
    </xdr:from>
    <xdr:to>
      <xdr:col>8</xdr:col>
      <xdr:colOff>57150</xdr:colOff>
      <xdr:row>54</xdr:row>
      <xdr:rowOff>9525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V="1">
          <a:off x="1123950" y="3829050"/>
          <a:ext cx="15240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49</xdr:row>
      <xdr:rowOff>9525</xdr:rowOff>
    </xdr:from>
    <xdr:to>
      <xdr:col>10</xdr:col>
      <xdr:colOff>0</xdr:colOff>
      <xdr:row>49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1266825" y="3829050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133350</xdr:colOff>
      <xdr:row>52</xdr:row>
      <xdr:rowOff>0</xdr:rowOff>
    </xdr:from>
    <xdr:to>
      <xdr:col>14</xdr:col>
      <xdr:colOff>47625</xdr:colOff>
      <xdr:row>54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2114550" y="4048125"/>
          <a:ext cx="66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49</xdr:row>
      <xdr:rowOff>9525</xdr:rowOff>
    </xdr:from>
    <xdr:to>
      <xdr:col>15</xdr:col>
      <xdr:colOff>57150</xdr:colOff>
      <xdr:row>54</xdr:row>
      <xdr:rowOff>9525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V="1">
          <a:off x="2190750" y="3829050"/>
          <a:ext cx="15240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57150</xdr:colOff>
      <xdr:row>49</xdr:row>
      <xdr:rowOff>0</xdr:rowOff>
    </xdr:from>
    <xdr:to>
      <xdr:col>18</xdr:col>
      <xdr:colOff>47625</xdr:colOff>
      <xdr:row>49</xdr:row>
      <xdr:rowOff>0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2343150" y="3819525"/>
          <a:ext cx="44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66675</xdr:colOff>
      <xdr:row>52</xdr:row>
      <xdr:rowOff>28575</xdr:rowOff>
    </xdr:from>
    <xdr:to>
      <xdr:col>22</xdr:col>
      <xdr:colOff>133350</xdr:colOff>
      <xdr:row>54</xdr:row>
      <xdr:rowOff>28575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3552825" y="4981575"/>
          <a:ext cx="666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142875</xdr:colOff>
      <xdr:row>49</xdr:row>
      <xdr:rowOff>38100</xdr:rowOff>
    </xdr:from>
    <xdr:to>
      <xdr:col>22</xdr:col>
      <xdr:colOff>295275</xdr:colOff>
      <xdr:row>54</xdr:row>
      <xdr:rowOff>38100</xdr:rowOff>
    </xdr:to>
    <xdr:sp macro="" textlink="">
      <xdr:nvSpPr>
        <xdr:cNvPr id="19" name="Line 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 flipV="1">
          <a:off x="3629025" y="4762500"/>
          <a:ext cx="15240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295275</xdr:colOff>
      <xdr:row>49</xdr:row>
      <xdr:rowOff>28575</xdr:rowOff>
    </xdr:from>
    <xdr:to>
      <xdr:col>25</xdr:col>
      <xdr:colOff>76200</xdr:colOff>
      <xdr:row>49</xdr:row>
      <xdr:rowOff>28575</xdr:rowOff>
    </xdr:to>
    <xdr:sp macro="" textlink="">
      <xdr:nvSpPr>
        <xdr:cNvPr id="20" name="Line 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3781425" y="4752975"/>
          <a:ext cx="44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BR127"/>
  <sheetViews>
    <sheetView showGridLines="0" tabSelected="1" zoomScaleNormal="100" workbookViewId="0">
      <selection activeCell="AP104" sqref="B1:AP104"/>
    </sheetView>
  </sheetViews>
  <sheetFormatPr defaultColWidth="2.28515625" defaultRowHeight="6" customHeight="1" x14ac:dyDescent="0.2"/>
  <cols>
    <col min="1" max="1" width="1.140625" style="1" customWidth="1"/>
    <col min="2" max="2" width="2.7109375" style="1" customWidth="1"/>
    <col min="3" max="21" width="2.28515625" style="1"/>
    <col min="22" max="22" width="3" style="1" customWidth="1"/>
    <col min="23" max="23" width="5.42578125" style="1" customWidth="1"/>
    <col min="24" max="27" width="2.28515625" style="1"/>
    <col min="28" max="28" width="4.5703125" style="1" customWidth="1"/>
    <col min="29" max="29" width="5.28515625" style="1" customWidth="1"/>
    <col min="30" max="34" width="2.28515625" style="1"/>
    <col min="35" max="35" width="1" style="1" customWidth="1"/>
    <col min="36" max="36" width="3.140625" style="1" customWidth="1"/>
    <col min="37" max="38" width="2.28515625" style="1"/>
    <col min="39" max="39" width="2.42578125" style="1" customWidth="1"/>
    <col min="40" max="40" width="1.28515625" style="1" customWidth="1"/>
    <col min="41" max="41" width="2.28515625" style="1"/>
    <col min="42" max="80" width="3.7109375" style="1" customWidth="1"/>
    <col min="81" max="16384" width="2.28515625" style="1"/>
  </cols>
  <sheetData>
    <row r="1" spans="2:39" ht="6" customHeight="1" thickBot="1" x14ac:dyDescent="0.25"/>
    <row r="2" spans="2:39" ht="15.75" customHeight="1" thickBot="1" x14ac:dyDescent="0.2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8"/>
    </row>
    <row r="3" spans="2:39" ht="6" customHeight="1" x14ac:dyDescent="0.2">
      <c r="B3" s="29"/>
      <c r="C3" s="50" t="s">
        <v>61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2"/>
      <c r="AM3" s="30"/>
    </row>
    <row r="4" spans="2:39" ht="8.25" customHeight="1" x14ac:dyDescent="0.2">
      <c r="B4" s="29"/>
      <c r="C4" s="53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5"/>
      <c r="AM4" s="30"/>
    </row>
    <row r="5" spans="2:39" ht="6" customHeight="1" x14ac:dyDescent="0.2">
      <c r="B5" s="29"/>
      <c r="C5" s="53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5"/>
      <c r="AM5" s="30"/>
    </row>
    <row r="6" spans="2:39" ht="6" customHeight="1" thickBot="1" x14ac:dyDescent="0.25">
      <c r="B6" s="2"/>
      <c r="C6" s="56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  <c r="AM6" s="4"/>
    </row>
    <row r="7" spans="2:39" ht="6" customHeight="1" x14ac:dyDescent="0.2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</row>
    <row r="8" spans="2:39" ht="6" customHeight="1" x14ac:dyDescent="0.2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</row>
    <row r="9" spans="2:39" ht="6" customHeight="1" x14ac:dyDescent="0.2">
      <c r="B9" s="59" t="s">
        <v>0</v>
      </c>
      <c r="C9" s="60"/>
      <c r="D9" s="61" t="s">
        <v>1</v>
      </c>
      <c r="E9" s="62" t="s">
        <v>2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4"/>
    </row>
    <row r="10" spans="2:39" ht="6" customHeight="1" x14ac:dyDescent="0.2">
      <c r="B10" s="59"/>
      <c r="C10" s="60"/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"/>
    </row>
    <row r="11" spans="2:39" ht="6" customHeight="1" x14ac:dyDescent="0.2">
      <c r="B11" s="2"/>
      <c r="C11" s="3"/>
      <c r="D11" s="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4"/>
    </row>
    <row r="12" spans="2:39" ht="6" customHeight="1" x14ac:dyDescent="0.2">
      <c r="B12" s="59" t="s">
        <v>3</v>
      </c>
      <c r="C12" s="60"/>
      <c r="D12" s="61" t="s">
        <v>1</v>
      </c>
      <c r="E12" s="62" t="s">
        <v>4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4"/>
    </row>
    <row r="13" spans="2:39" ht="6" customHeight="1" x14ac:dyDescent="0.2">
      <c r="B13" s="59"/>
      <c r="C13" s="60"/>
      <c r="D13" s="61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4"/>
    </row>
    <row r="14" spans="2:39" ht="6" customHeight="1" x14ac:dyDescent="0.2">
      <c r="B14" s="2"/>
      <c r="C14" s="3"/>
      <c r="D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4"/>
    </row>
    <row r="15" spans="2:39" ht="6" customHeight="1" x14ac:dyDescent="0.2">
      <c r="B15" s="59" t="s">
        <v>5</v>
      </c>
      <c r="C15" s="60"/>
      <c r="D15" s="61" t="s">
        <v>1</v>
      </c>
      <c r="E15" s="62" t="s">
        <v>6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3"/>
      <c r="U15" s="3"/>
      <c r="V15" s="3"/>
      <c r="W15" s="3"/>
      <c r="X15" s="32" t="s">
        <v>7</v>
      </c>
      <c r="Y15" s="33"/>
      <c r="Z15" s="33"/>
      <c r="AA15" s="33"/>
      <c r="AB15" s="33"/>
      <c r="AC15" s="34"/>
      <c r="AD15" s="41" t="s">
        <v>8</v>
      </c>
      <c r="AE15" s="42"/>
      <c r="AF15" s="42"/>
      <c r="AG15" s="42"/>
      <c r="AH15" s="42"/>
      <c r="AI15" s="42"/>
      <c r="AJ15" s="43"/>
      <c r="AK15" s="3"/>
      <c r="AL15" s="3"/>
      <c r="AM15" s="4"/>
    </row>
    <row r="16" spans="2:39" ht="6" customHeight="1" x14ac:dyDescent="0.2">
      <c r="B16" s="59"/>
      <c r="C16" s="60"/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3"/>
      <c r="U16" s="3"/>
      <c r="V16" s="3"/>
      <c r="W16" s="3"/>
      <c r="X16" s="35"/>
      <c r="Y16" s="36"/>
      <c r="Z16" s="36"/>
      <c r="AA16" s="36"/>
      <c r="AB16" s="36"/>
      <c r="AC16" s="37"/>
      <c r="AD16" s="44"/>
      <c r="AE16" s="45"/>
      <c r="AF16" s="45"/>
      <c r="AG16" s="45"/>
      <c r="AH16" s="45"/>
      <c r="AI16" s="45"/>
      <c r="AJ16" s="46"/>
      <c r="AM16" s="4"/>
    </row>
    <row r="17" spans="2:39" ht="6" customHeight="1" x14ac:dyDescent="0.2">
      <c r="B17" s="2"/>
      <c r="C17" s="3"/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3"/>
      <c r="U17" s="3"/>
      <c r="V17" s="3"/>
      <c r="W17" s="3"/>
      <c r="X17" s="38"/>
      <c r="Y17" s="39"/>
      <c r="Z17" s="39"/>
      <c r="AA17" s="39"/>
      <c r="AB17" s="39"/>
      <c r="AC17" s="40"/>
      <c r="AD17" s="47"/>
      <c r="AE17" s="48"/>
      <c r="AF17" s="48"/>
      <c r="AG17" s="48"/>
      <c r="AH17" s="48"/>
      <c r="AI17" s="48"/>
      <c r="AJ17" s="49"/>
      <c r="AM17" s="4"/>
    </row>
    <row r="18" spans="2:39" ht="6" customHeight="1" x14ac:dyDescent="0.2">
      <c r="B18" s="59" t="s">
        <v>9</v>
      </c>
      <c r="C18" s="60"/>
      <c r="D18" s="61" t="s">
        <v>1</v>
      </c>
      <c r="E18" s="62" t="s">
        <v>10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3"/>
      <c r="U18" s="3"/>
      <c r="V18" s="3"/>
      <c r="W18" s="3"/>
      <c r="X18" s="63" t="s">
        <v>11</v>
      </c>
      <c r="Y18" s="64"/>
      <c r="Z18" s="64"/>
      <c r="AA18" s="64"/>
      <c r="AB18" s="64"/>
      <c r="AC18" s="65"/>
      <c r="AD18" s="72" t="s">
        <v>48</v>
      </c>
      <c r="AE18" s="73"/>
      <c r="AF18" s="73"/>
      <c r="AG18" s="73"/>
      <c r="AH18" s="73"/>
      <c r="AI18" s="73"/>
      <c r="AJ18" s="74"/>
      <c r="AM18" s="4"/>
    </row>
    <row r="19" spans="2:39" ht="6" customHeight="1" x14ac:dyDescent="0.2">
      <c r="B19" s="59"/>
      <c r="C19" s="60"/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3"/>
      <c r="U19" s="3"/>
      <c r="V19" s="3"/>
      <c r="W19" s="3"/>
      <c r="X19" s="66"/>
      <c r="Y19" s="67"/>
      <c r="Z19" s="67"/>
      <c r="AA19" s="67"/>
      <c r="AB19" s="67"/>
      <c r="AC19" s="68"/>
      <c r="AD19" s="75"/>
      <c r="AE19" s="76"/>
      <c r="AF19" s="76"/>
      <c r="AG19" s="76"/>
      <c r="AH19" s="76"/>
      <c r="AI19" s="76"/>
      <c r="AJ19" s="77"/>
      <c r="AM19" s="4"/>
    </row>
    <row r="20" spans="2:39" ht="6" customHeight="1" x14ac:dyDescent="0.2">
      <c r="B20" s="2"/>
      <c r="C20" s="3"/>
      <c r="D20" s="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3"/>
      <c r="U20" s="3"/>
      <c r="V20" s="3"/>
      <c r="W20" s="3"/>
      <c r="X20" s="69"/>
      <c r="Y20" s="70"/>
      <c r="Z20" s="70"/>
      <c r="AA20" s="70"/>
      <c r="AB20" s="70"/>
      <c r="AC20" s="71"/>
      <c r="AD20" s="78"/>
      <c r="AE20" s="79"/>
      <c r="AF20" s="79"/>
      <c r="AG20" s="79"/>
      <c r="AH20" s="79"/>
      <c r="AI20" s="79"/>
      <c r="AJ20" s="80"/>
      <c r="AM20" s="4"/>
    </row>
    <row r="21" spans="2:39" ht="6" customHeight="1" x14ac:dyDescent="0.2">
      <c r="B21" s="59" t="s">
        <v>12</v>
      </c>
      <c r="C21" s="60"/>
      <c r="D21" s="61" t="s">
        <v>1</v>
      </c>
      <c r="E21" s="62" t="s">
        <v>13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3"/>
      <c r="U21" s="3"/>
      <c r="V21" s="3"/>
      <c r="W21" s="3"/>
      <c r="X21" s="63" t="s">
        <v>14</v>
      </c>
      <c r="Y21" s="64"/>
      <c r="Z21" s="64"/>
      <c r="AA21" s="64"/>
      <c r="AB21" s="64"/>
      <c r="AC21" s="65"/>
      <c r="AD21" s="81" t="s">
        <v>49</v>
      </c>
      <c r="AE21" s="73"/>
      <c r="AF21" s="73"/>
      <c r="AG21" s="73"/>
      <c r="AH21" s="73"/>
      <c r="AI21" s="73"/>
      <c r="AJ21" s="74"/>
      <c r="AM21" s="4"/>
    </row>
    <row r="22" spans="2:39" ht="6" customHeight="1" x14ac:dyDescent="0.2">
      <c r="B22" s="59"/>
      <c r="C22" s="60"/>
      <c r="D22" s="61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3"/>
      <c r="U22" s="3"/>
      <c r="V22" s="3"/>
      <c r="W22" s="3"/>
      <c r="X22" s="66"/>
      <c r="Y22" s="67"/>
      <c r="Z22" s="67"/>
      <c r="AA22" s="67"/>
      <c r="AB22" s="67"/>
      <c r="AC22" s="68"/>
      <c r="AD22" s="75"/>
      <c r="AE22" s="76"/>
      <c r="AF22" s="76"/>
      <c r="AG22" s="76"/>
      <c r="AH22" s="76"/>
      <c r="AI22" s="76"/>
      <c r="AJ22" s="77"/>
      <c r="AM22" s="4"/>
    </row>
    <row r="23" spans="2:39" ht="6" customHeight="1" x14ac:dyDescent="0.2">
      <c r="B23" s="2"/>
      <c r="C23" s="3"/>
      <c r="D23" s="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3"/>
      <c r="U23" s="3"/>
      <c r="V23" s="3"/>
      <c r="W23" s="3"/>
      <c r="X23" s="69"/>
      <c r="Y23" s="70"/>
      <c r="Z23" s="70"/>
      <c r="AA23" s="70"/>
      <c r="AB23" s="70"/>
      <c r="AC23" s="71"/>
      <c r="AD23" s="78"/>
      <c r="AE23" s="79"/>
      <c r="AF23" s="79"/>
      <c r="AG23" s="79"/>
      <c r="AH23" s="79"/>
      <c r="AI23" s="79"/>
      <c r="AJ23" s="80"/>
      <c r="AM23" s="4"/>
    </row>
    <row r="24" spans="2:39" ht="6" customHeight="1" x14ac:dyDescent="0.2">
      <c r="B24" s="59" t="s">
        <v>15</v>
      </c>
      <c r="C24" s="60"/>
      <c r="D24" s="61" t="s">
        <v>1</v>
      </c>
      <c r="E24" s="62" t="s">
        <v>16</v>
      </c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3"/>
      <c r="U24" s="3"/>
      <c r="V24" s="3"/>
      <c r="W24" s="3"/>
      <c r="X24" s="63" t="s">
        <v>42</v>
      </c>
      <c r="Y24" s="64"/>
      <c r="Z24" s="64"/>
      <c r="AA24" s="64"/>
      <c r="AB24" s="64"/>
      <c r="AC24" s="65"/>
      <c r="AD24" s="81" t="s">
        <v>50</v>
      </c>
      <c r="AE24" s="73"/>
      <c r="AF24" s="73"/>
      <c r="AG24" s="73"/>
      <c r="AH24" s="73"/>
      <c r="AI24" s="73"/>
      <c r="AJ24" s="74"/>
      <c r="AM24" s="4"/>
    </row>
    <row r="25" spans="2:39" ht="6" customHeight="1" x14ac:dyDescent="0.2">
      <c r="B25" s="59"/>
      <c r="C25" s="60"/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3"/>
      <c r="U25" s="3"/>
      <c r="V25" s="3"/>
      <c r="W25" s="3"/>
      <c r="X25" s="66"/>
      <c r="Y25" s="67"/>
      <c r="Z25" s="67"/>
      <c r="AA25" s="67"/>
      <c r="AB25" s="67"/>
      <c r="AC25" s="68"/>
      <c r="AD25" s="75"/>
      <c r="AE25" s="76"/>
      <c r="AF25" s="76"/>
      <c r="AG25" s="76"/>
      <c r="AH25" s="76"/>
      <c r="AI25" s="76"/>
      <c r="AJ25" s="77"/>
      <c r="AM25" s="4"/>
    </row>
    <row r="26" spans="2:39" ht="6" customHeight="1" x14ac:dyDescent="0.2">
      <c r="B26" s="2"/>
      <c r="C26" s="3"/>
      <c r="D26" s="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3"/>
      <c r="U26" s="3"/>
      <c r="V26" s="3"/>
      <c r="W26" s="3"/>
      <c r="X26" s="69"/>
      <c r="Y26" s="70"/>
      <c r="Z26" s="70"/>
      <c r="AA26" s="70"/>
      <c r="AB26" s="70"/>
      <c r="AC26" s="71"/>
      <c r="AD26" s="78"/>
      <c r="AE26" s="79"/>
      <c r="AF26" s="79"/>
      <c r="AG26" s="79"/>
      <c r="AH26" s="79"/>
      <c r="AI26" s="79"/>
      <c r="AJ26" s="80"/>
      <c r="AM26" s="4"/>
    </row>
    <row r="27" spans="2:39" ht="6" customHeight="1" x14ac:dyDescent="0.2">
      <c r="B27" s="59" t="s">
        <v>17</v>
      </c>
      <c r="C27" s="60"/>
      <c r="D27" s="61" t="s">
        <v>1</v>
      </c>
      <c r="E27" s="62" t="s">
        <v>18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3"/>
      <c r="U27" s="3"/>
      <c r="V27" s="3"/>
      <c r="W27" s="3"/>
      <c r="X27" s="63" t="s">
        <v>43</v>
      </c>
      <c r="Y27" s="64"/>
      <c r="Z27" s="64"/>
      <c r="AA27" s="64"/>
      <c r="AB27" s="64"/>
      <c r="AC27" s="65"/>
      <c r="AD27" s="81" t="s">
        <v>51</v>
      </c>
      <c r="AE27" s="73"/>
      <c r="AF27" s="73"/>
      <c r="AG27" s="73"/>
      <c r="AH27" s="73"/>
      <c r="AI27" s="73"/>
      <c r="AJ27" s="74"/>
      <c r="AM27" s="4"/>
    </row>
    <row r="28" spans="2:39" ht="6" customHeight="1" x14ac:dyDescent="0.2">
      <c r="B28" s="59"/>
      <c r="C28" s="60"/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3"/>
      <c r="U28" s="3"/>
      <c r="V28" s="3"/>
      <c r="W28" s="3"/>
      <c r="X28" s="66"/>
      <c r="Y28" s="67"/>
      <c r="Z28" s="67"/>
      <c r="AA28" s="67"/>
      <c r="AB28" s="67"/>
      <c r="AC28" s="68"/>
      <c r="AD28" s="75"/>
      <c r="AE28" s="76"/>
      <c r="AF28" s="76"/>
      <c r="AG28" s="76"/>
      <c r="AH28" s="76"/>
      <c r="AI28" s="76"/>
      <c r="AJ28" s="77"/>
      <c r="AM28" s="4"/>
    </row>
    <row r="29" spans="2:39" ht="6" customHeight="1" x14ac:dyDescent="0.2">
      <c r="B29" s="2"/>
      <c r="C29" s="3"/>
      <c r="D29" s="3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3"/>
      <c r="U29" s="3"/>
      <c r="V29" s="3"/>
      <c r="W29" s="3"/>
      <c r="X29" s="69"/>
      <c r="Y29" s="70"/>
      <c r="Z29" s="70"/>
      <c r="AA29" s="70"/>
      <c r="AB29" s="70"/>
      <c r="AC29" s="71"/>
      <c r="AD29" s="78"/>
      <c r="AE29" s="79"/>
      <c r="AF29" s="79"/>
      <c r="AG29" s="79"/>
      <c r="AH29" s="79"/>
      <c r="AI29" s="79"/>
      <c r="AJ29" s="80"/>
      <c r="AM29" s="4"/>
    </row>
    <row r="30" spans="2:39" ht="6" customHeight="1" x14ac:dyDescent="0.2">
      <c r="B30" s="59" t="s">
        <v>19</v>
      </c>
      <c r="C30" s="60"/>
      <c r="D30" s="61" t="s">
        <v>1</v>
      </c>
      <c r="E30" s="62" t="s">
        <v>20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3"/>
      <c r="U30" s="3"/>
      <c r="V30" s="3"/>
      <c r="W30" s="3"/>
      <c r="X30" s="63" t="s">
        <v>44</v>
      </c>
      <c r="Y30" s="64"/>
      <c r="Z30" s="64"/>
      <c r="AA30" s="64"/>
      <c r="AB30" s="64"/>
      <c r="AC30" s="65"/>
      <c r="AD30" s="81" t="s">
        <v>52</v>
      </c>
      <c r="AE30" s="73"/>
      <c r="AF30" s="73"/>
      <c r="AG30" s="73"/>
      <c r="AH30" s="73"/>
      <c r="AI30" s="73"/>
      <c r="AJ30" s="74"/>
      <c r="AM30" s="4"/>
    </row>
    <row r="31" spans="2:39" ht="6" customHeight="1" x14ac:dyDescent="0.2">
      <c r="B31" s="59"/>
      <c r="C31" s="60"/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3"/>
      <c r="U31" s="3"/>
      <c r="V31" s="3"/>
      <c r="W31" s="3"/>
      <c r="X31" s="66"/>
      <c r="Y31" s="67"/>
      <c r="Z31" s="67"/>
      <c r="AA31" s="67"/>
      <c r="AB31" s="67"/>
      <c r="AC31" s="68"/>
      <c r="AD31" s="75"/>
      <c r="AE31" s="76"/>
      <c r="AF31" s="76"/>
      <c r="AG31" s="76"/>
      <c r="AH31" s="76"/>
      <c r="AI31" s="76"/>
      <c r="AJ31" s="77"/>
      <c r="AM31" s="4"/>
    </row>
    <row r="32" spans="2:39" ht="9.75" customHeight="1" x14ac:dyDescent="0.2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69"/>
      <c r="Y32" s="70"/>
      <c r="Z32" s="70"/>
      <c r="AA32" s="70"/>
      <c r="AB32" s="70"/>
      <c r="AC32" s="71"/>
      <c r="AD32" s="78"/>
      <c r="AE32" s="79"/>
      <c r="AF32" s="79"/>
      <c r="AG32" s="79"/>
      <c r="AH32" s="79"/>
      <c r="AI32" s="79"/>
      <c r="AJ32" s="80"/>
      <c r="AM32" s="4"/>
    </row>
    <row r="33" spans="2:70" ht="6" customHeight="1" x14ac:dyDescent="0.2">
      <c r="B33" s="82" t="s">
        <v>21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3"/>
      <c r="O33" s="3"/>
      <c r="P33" s="3"/>
      <c r="Q33" s="3"/>
      <c r="R33" s="3"/>
      <c r="S33" s="3"/>
      <c r="T33" s="3"/>
      <c r="U33" s="3"/>
      <c r="V33" s="3"/>
      <c r="W33" s="3"/>
      <c r="X33" s="63" t="s">
        <v>45</v>
      </c>
      <c r="Y33" s="64"/>
      <c r="Z33" s="64"/>
      <c r="AA33" s="64"/>
      <c r="AB33" s="64"/>
      <c r="AC33" s="65"/>
      <c r="AD33" s="81" t="s">
        <v>51</v>
      </c>
      <c r="AE33" s="73"/>
      <c r="AF33" s="73"/>
      <c r="AG33" s="73"/>
      <c r="AH33" s="73"/>
      <c r="AI33" s="73"/>
      <c r="AJ33" s="74"/>
      <c r="AM33" s="4"/>
    </row>
    <row r="34" spans="2:70" ht="6" customHeight="1" x14ac:dyDescent="0.2">
      <c r="B34" s="82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3"/>
      <c r="O34" s="3"/>
      <c r="P34" s="3"/>
      <c r="Q34" s="3"/>
      <c r="R34" s="3"/>
      <c r="S34" s="3"/>
      <c r="T34" s="3"/>
      <c r="U34" s="3"/>
      <c r="V34" s="3"/>
      <c r="W34" s="3"/>
      <c r="X34" s="66"/>
      <c r="Y34" s="67"/>
      <c r="Z34" s="67"/>
      <c r="AA34" s="67"/>
      <c r="AB34" s="67"/>
      <c r="AC34" s="68"/>
      <c r="AD34" s="75"/>
      <c r="AE34" s="76"/>
      <c r="AF34" s="76"/>
      <c r="AG34" s="76"/>
      <c r="AH34" s="76"/>
      <c r="AI34" s="76"/>
      <c r="AJ34" s="77"/>
      <c r="AM34" s="4"/>
    </row>
    <row r="35" spans="2:70" ht="6" customHeight="1" x14ac:dyDescent="0.2">
      <c r="B35" s="82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3"/>
      <c r="O35" s="3"/>
      <c r="P35" s="3"/>
      <c r="Q35" s="3"/>
      <c r="R35" s="3"/>
      <c r="S35" s="3"/>
      <c r="T35" s="3"/>
      <c r="U35" s="3"/>
      <c r="V35" s="3"/>
      <c r="W35" s="3"/>
      <c r="X35" s="69"/>
      <c r="Y35" s="70"/>
      <c r="Z35" s="70"/>
      <c r="AA35" s="70"/>
      <c r="AB35" s="70"/>
      <c r="AC35" s="71"/>
      <c r="AD35" s="78"/>
      <c r="AE35" s="79"/>
      <c r="AF35" s="79"/>
      <c r="AG35" s="79"/>
      <c r="AH35" s="79"/>
      <c r="AI35" s="79"/>
      <c r="AJ35" s="80"/>
      <c r="AM35" s="4"/>
    </row>
    <row r="36" spans="2:70" ht="6" customHeight="1" x14ac:dyDescent="0.2">
      <c r="B36" s="2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63" t="s">
        <v>46</v>
      </c>
      <c r="Y36" s="64"/>
      <c r="Z36" s="64"/>
      <c r="AA36" s="64"/>
      <c r="AB36" s="64"/>
      <c r="AC36" s="65"/>
      <c r="AD36" s="81" t="s">
        <v>53</v>
      </c>
      <c r="AE36" s="73"/>
      <c r="AF36" s="73"/>
      <c r="AG36" s="73"/>
      <c r="AH36" s="73"/>
      <c r="AI36" s="73"/>
      <c r="AJ36" s="74"/>
      <c r="AM36" s="4"/>
    </row>
    <row r="37" spans="2:70" ht="6" customHeight="1" x14ac:dyDescent="0.2">
      <c r="B37" s="59" t="s">
        <v>22</v>
      </c>
      <c r="C37" s="60"/>
      <c r="D37" s="61" t="s">
        <v>1</v>
      </c>
      <c r="E37" s="84">
        <v>62.22</v>
      </c>
      <c r="F37" s="84"/>
      <c r="G37" s="84"/>
      <c r="H37" s="62" t="s">
        <v>23</v>
      </c>
      <c r="I37" s="62"/>
      <c r="J37" s="62"/>
      <c r="K37" s="7"/>
      <c r="L37" s="8"/>
      <c r="M37" s="8"/>
      <c r="N37" s="8"/>
      <c r="O37" s="8"/>
      <c r="P37" s="8"/>
      <c r="Q37" s="8"/>
      <c r="R37" s="3"/>
      <c r="S37" s="3"/>
      <c r="T37" s="3"/>
      <c r="U37" s="3"/>
      <c r="V37" s="3"/>
      <c r="W37" s="3"/>
      <c r="X37" s="66"/>
      <c r="Y37" s="67"/>
      <c r="Z37" s="67"/>
      <c r="AA37" s="67"/>
      <c r="AB37" s="67"/>
      <c r="AC37" s="68"/>
      <c r="AD37" s="75"/>
      <c r="AE37" s="76"/>
      <c r="AF37" s="76"/>
      <c r="AG37" s="76"/>
      <c r="AH37" s="76"/>
      <c r="AI37" s="76"/>
      <c r="AJ37" s="77"/>
      <c r="AM37" s="4"/>
    </row>
    <row r="38" spans="2:70" ht="6" customHeight="1" x14ac:dyDescent="0.2">
      <c r="B38" s="59"/>
      <c r="C38" s="60"/>
      <c r="D38" s="61"/>
      <c r="E38" s="84"/>
      <c r="F38" s="84"/>
      <c r="G38" s="84"/>
      <c r="H38" s="62"/>
      <c r="I38" s="62"/>
      <c r="J38" s="62"/>
      <c r="K38" s="7"/>
      <c r="L38" s="8"/>
      <c r="M38" s="8"/>
      <c r="N38" s="8"/>
      <c r="O38" s="8"/>
      <c r="P38" s="8"/>
      <c r="Q38" s="8"/>
      <c r="R38" s="3"/>
      <c r="S38" s="3"/>
      <c r="T38" s="3"/>
      <c r="U38" s="3"/>
      <c r="V38" s="3"/>
      <c r="W38" s="3"/>
      <c r="X38" s="69"/>
      <c r="Y38" s="70"/>
      <c r="Z38" s="70"/>
      <c r="AA38" s="70"/>
      <c r="AB38" s="70"/>
      <c r="AC38" s="71"/>
      <c r="AD38" s="78"/>
      <c r="AE38" s="79"/>
      <c r="AF38" s="79"/>
      <c r="AG38" s="79"/>
      <c r="AH38" s="79"/>
      <c r="AI38" s="79"/>
      <c r="AJ38" s="80"/>
      <c r="AM38" s="4"/>
    </row>
    <row r="39" spans="2:70" ht="6" customHeight="1" x14ac:dyDescent="0.2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63" t="s">
        <v>47</v>
      </c>
      <c r="Y39" s="64"/>
      <c r="Z39" s="64"/>
      <c r="AA39" s="64"/>
      <c r="AB39" s="64"/>
      <c r="AC39" s="65"/>
      <c r="AD39" s="81" t="s">
        <v>54</v>
      </c>
      <c r="AE39" s="73"/>
      <c r="AF39" s="73"/>
      <c r="AG39" s="73"/>
      <c r="AH39" s="73"/>
      <c r="AI39" s="73"/>
      <c r="AJ39" s="74"/>
      <c r="AM39" s="4"/>
    </row>
    <row r="40" spans="2:70" ht="6" customHeight="1" x14ac:dyDescent="0.2">
      <c r="B40" s="59" t="s">
        <v>3</v>
      </c>
      <c r="C40" s="60"/>
      <c r="D40" s="61" t="s">
        <v>1</v>
      </c>
      <c r="E40" s="85">
        <v>35</v>
      </c>
      <c r="F40" s="85"/>
      <c r="G40" s="85"/>
      <c r="H40" s="60" t="s">
        <v>24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66"/>
      <c r="Y40" s="67"/>
      <c r="Z40" s="67"/>
      <c r="AA40" s="67"/>
      <c r="AB40" s="67"/>
      <c r="AC40" s="68"/>
      <c r="AD40" s="75"/>
      <c r="AE40" s="76"/>
      <c r="AF40" s="76"/>
      <c r="AG40" s="76"/>
      <c r="AH40" s="76"/>
      <c r="AI40" s="76"/>
      <c r="AJ40" s="77"/>
      <c r="AK40" s="7"/>
      <c r="AL40" s="7"/>
      <c r="AM40" s="4"/>
    </row>
    <row r="41" spans="2:70" ht="6" customHeight="1" x14ac:dyDescent="0.2">
      <c r="B41" s="59"/>
      <c r="C41" s="60"/>
      <c r="D41" s="61"/>
      <c r="E41" s="85"/>
      <c r="F41" s="85"/>
      <c r="G41" s="85"/>
      <c r="H41" s="6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69"/>
      <c r="Y41" s="70"/>
      <c r="Z41" s="70"/>
      <c r="AA41" s="70"/>
      <c r="AB41" s="70"/>
      <c r="AC41" s="71"/>
      <c r="AD41" s="78"/>
      <c r="AE41" s="79"/>
      <c r="AF41" s="79"/>
      <c r="AG41" s="79"/>
      <c r="AH41" s="79"/>
      <c r="AI41" s="79"/>
      <c r="AJ41" s="80"/>
      <c r="AK41" s="7"/>
      <c r="AL41" s="7"/>
      <c r="AM41" s="4"/>
    </row>
    <row r="42" spans="2:70" ht="6" customHeight="1" x14ac:dyDescent="0.2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4"/>
    </row>
    <row r="43" spans="2:70" ht="6" customHeight="1" x14ac:dyDescent="0.2">
      <c r="B43" s="59" t="s">
        <v>25</v>
      </c>
      <c r="C43" s="60"/>
      <c r="D43" s="61" t="s">
        <v>1</v>
      </c>
      <c r="E43" s="85">
        <v>8</v>
      </c>
      <c r="F43" s="85"/>
      <c r="G43" s="60" t="s">
        <v>26</v>
      </c>
      <c r="H43" s="60"/>
      <c r="I43" s="3"/>
      <c r="J43" s="60" t="s">
        <v>27</v>
      </c>
      <c r="K43" s="60"/>
      <c r="L43" s="60"/>
      <c r="M43" s="60"/>
      <c r="N43" s="60"/>
      <c r="O43" s="60"/>
      <c r="P43" s="3"/>
      <c r="Q43" s="3"/>
      <c r="R43" s="3"/>
      <c r="S43" s="100" t="s">
        <v>55</v>
      </c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4"/>
    </row>
    <row r="44" spans="2:70" ht="6" customHeight="1" x14ac:dyDescent="0.2">
      <c r="B44" s="59"/>
      <c r="C44" s="60"/>
      <c r="D44" s="61"/>
      <c r="E44" s="85"/>
      <c r="F44" s="85"/>
      <c r="G44" s="60"/>
      <c r="H44" s="60"/>
      <c r="I44" s="3"/>
      <c r="J44" s="60"/>
      <c r="K44" s="60"/>
      <c r="L44" s="60"/>
      <c r="M44" s="60"/>
      <c r="N44" s="60"/>
      <c r="O44" s="60"/>
      <c r="P44" s="3"/>
      <c r="Q44" s="3"/>
      <c r="R44" s="3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4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</row>
    <row r="45" spans="2:70" ht="6" customHeight="1" x14ac:dyDescent="0.2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4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</row>
    <row r="46" spans="2:70" ht="6" customHeight="1" x14ac:dyDescent="0.2">
      <c r="B46" s="59" t="s">
        <v>12</v>
      </c>
      <c r="C46" s="60"/>
      <c r="D46" s="61" t="s">
        <v>1</v>
      </c>
      <c r="E46" s="85">
        <v>1.5</v>
      </c>
      <c r="F46" s="85"/>
      <c r="G46" s="60" t="s">
        <v>24</v>
      </c>
      <c r="H46" s="60"/>
      <c r="I46" s="3"/>
      <c r="J46" s="60" t="s">
        <v>13</v>
      </c>
      <c r="K46" s="60"/>
      <c r="L46" s="60"/>
      <c r="M46" s="60"/>
      <c r="N46" s="60"/>
      <c r="O46" s="60"/>
      <c r="P46" s="3"/>
      <c r="Q46" s="3"/>
      <c r="R46" s="3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4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</row>
    <row r="47" spans="2:70" ht="6" customHeight="1" x14ac:dyDescent="0.2">
      <c r="B47" s="59"/>
      <c r="C47" s="60"/>
      <c r="D47" s="61"/>
      <c r="E47" s="85"/>
      <c r="F47" s="85"/>
      <c r="G47" s="60"/>
      <c r="H47" s="60"/>
      <c r="I47" s="3"/>
      <c r="J47" s="60"/>
      <c r="K47" s="60"/>
      <c r="L47" s="60"/>
      <c r="M47" s="60"/>
      <c r="N47" s="60"/>
      <c r="O47" s="60"/>
      <c r="P47" s="3"/>
      <c r="Q47" s="3"/>
      <c r="R47" s="3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4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</row>
    <row r="48" spans="2:70" ht="17.25" customHeight="1" x14ac:dyDescent="0.2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4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</row>
    <row r="49" spans="2:39" ht="10.5" customHeight="1" x14ac:dyDescent="0.2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4"/>
    </row>
    <row r="50" spans="2:39" ht="6" customHeight="1" x14ac:dyDescent="0.2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4"/>
    </row>
    <row r="51" spans="2:39" ht="6" customHeight="1" x14ac:dyDescent="0.2">
      <c r="B51" s="2"/>
      <c r="C51" s="3"/>
      <c r="D51" s="3"/>
      <c r="E51" s="3"/>
      <c r="F51" s="3"/>
      <c r="G51" s="3"/>
      <c r="H51" s="3"/>
      <c r="I51" s="60" t="s">
        <v>22</v>
      </c>
      <c r="J51" s="60"/>
      <c r="K51" s="3"/>
      <c r="L51" s="3"/>
      <c r="M51" s="3"/>
      <c r="N51" s="3"/>
      <c r="O51" s="3"/>
      <c r="P51" s="90">
        <f>E37</f>
        <v>62.22</v>
      </c>
      <c r="Q51" s="90"/>
      <c r="R51" s="90"/>
      <c r="S51" s="9"/>
      <c r="T51" s="9"/>
      <c r="U51" s="9"/>
      <c r="V51" s="9"/>
      <c r="W51" s="9"/>
      <c r="X51" s="9"/>
      <c r="Y51" s="9"/>
      <c r="Z51" s="9"/>
      <c r="AA51" s="9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4"/>
    </row>
    <row r="52" spans="2:39" ht="6" customHeight="1" thickBot="1" x14ac:dyDescent="0.25">
      <c r="B52" s="59" t="s">
        <v>5</v>
      </c>
      <c r="C52" s="60"/>
      <c r="D52" s="61" t="s">
        <v>1</v>
      </c>
      <c r="E52" s="60">
        <v>2</v>
      </c>
      <c r="F52" s="60"/>
      <c r="G52" s="60" t="s">
        <v>28</v>
      </c>
      <c r="H52" s="3"/>
      <c r="I52" s="91"/>
      <c r="J52" s="91"/>
      <c r="K52" s="61" t="s">
        <v>1</v>
      </c>
      <c r="L52" s="60">
        <v>2</v>
      </c>
      <c r="M52" s="60"/>
      <c r="N52" s="60" t="s">
        <v>28</v>
      </c>
      <c r="O52" s="3"/>
      <c r="P52" s="92"/>
      <c r="Q52" s="92"/>
      <c r="R52" s="92"/>
      <c r="S52" s="86" t="s">
        <v>1</v>
      </c>
      <c r="T52" s="90">
        <v>2</v>
      </c>
      <c r="U52" s="90"/>
      <c r="V52" s="86" t="s">
        <v>28</v>
      </c>
      <c r="W52" s="9"/>
      <c r="X52" s="90">
        <f>P51/P53</f>
        <v>19.815286624203821</v>
      </c>
      <c r="Y52" s="90"/>
      <c r="Z52" s="90"/>
      <c r="AA52" s="90" t="s">
        <v>1</v>
      </c>
      <c r="AB52" s="90">
        <f>T52*(SQRT(X52))</f>
        <v>8.9028729350033569</v>
      </c>
      <c r="AC52" s="90"/>
      <c r="AD52" s="90"/>
      <c r="AE52" s="60" t="s">
        <v>24</v>
      </c>
      <c r="AF52" s="3"/>
      <c r="AG52" s="3"/>
      <c r="AH52" s="3"/>
      <c r="AI52" s="3"/>
      <c r="AJ52" s="3"/>
      <c r="AK52" s="3"/>
      <c r="AL52" s="3"/>
      <c r="AM52" s="4"/>
    </row>
    <row r="53" spans="2:39" ht="6" customHeight="1" x14ac:dyDescent="0.2">
      <c r="B53" s="59"/>
      <c r="C53" s="60"/>
      <c r="D53" s="61"/>
      <c r="E53" s="60"/>
      <c r="F53" s="60"/>
      <c r="G53" s="60"/>
      <c r="H53" s="3"/>
      <c r="I53" s="60" t="s">
        <v>29</v>
      </c>
      <c r="J53" s="60"/>
      <c r="K53" s="61"/>
      <c r="L53" s="60"/>
      <c r="M53" s="60"/>
      <c r="N53" s="60"/>
      <c r="O53" s="3"/>
      <c r="P53" s="86">
        <v>3.14</v>
      </c>
      <c r="Q53" s="86"/>
      <c r="R53" s="86"/>
      <c r="S53" s="86"/>
      <c r="T53" s="90"/>
      <c r="U53" s="90"/>
      <c r="V53" s="86"/>
      <c r="W53" s="9"/>
      <c r="X53" s="90"/>
      <c r="Y53" s="90"/>
      <c r="Z53" s="90"/>
      <c r="AA53" s="90"/>
      <c r="AB53" s="90"/>
      <c r="AC53" s="90"/>
      <c r="AD53" s="90"/>
      <c r="AE53" s="60"/>
      <c r="AF53" s="3"/>
      <c r="AG53" s="3"/>
      <c r="AH53" s="3"/>
      <c r="AI53" s="3"/>
      <c r="AJ53" s="3"/>
      <c r="AK53" s="3"/>
      <c r="AL53" s="3"/>
      <c r="AM53" s="4"/>
    </row>
    <row r="54" spans="2:39" ht="6" customHeight="1" x14ac:dyDescent="0.2">
      <c r="B54" s="2"/>
      <c r="C54" s="3"/>
      <c r="D54" s="3"/>
      <c r="E54" s="3"/>
      <c r="F54" s="3"/>
      <c r="G54" s="3"/>
      <c r="H54" s="3"/>
      <c r="I54" s="60"/>
      <c r="J54" s="60"/>
      <c r="K54" s="3"/>
      <c r="L54" s="3"/>
      <c r="M54" s="3"/>
      <c r="N54" s="3"/>
      <c r="O54" s="3"/>
      <c r="P54" s="86"/>
      <c r="Q54" s="86"/>
      <c r="R54" s="86"/>
      <c r="S54" s="9"/>
      <c r="T54" s="9"/>
      <c r="U54" s="9"/>
      <c r="V54" s="9"/>
      <c r="W54" s="9"/>
      <c r="X54" s="9"/>
      <c r="Y54" s="9"/>
      <c r="Z54" s="9"/>
      <c r="AA54" s="9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4"/>
    </row>
    <row r="55" spans="2:39" ht="6" customHeight="1" x14ac:dyDescent="0.2"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4"/>
    </row>
    <row r="56" spans="2:39" ht="15" customHeight="1" x14ac:dyDescent="0.2">
      <c r="B56" s="22"/>
      <c r="C56" s="23" t="s">
        <v>58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4"/>
    </row>
    <row r="57" spans="2:39" ht="3" customHeight="1" x14ac:dyDescent="0.2">
      <c r="B57" s="22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4"/>
    </row>
    <row r="58" spans="2:39" ht="6" customHeight="1" x14ac:dyDescent="0.2">
      <c r="B58" s="87" t="s">
        <v>57</v>
      </c>
      <c r="C58" s="88"/>
      <c r="D58" s="89" t="s">
        <v>1</v>
      </c>
      <c r="E58" s="88">
        <v>100</v>
      </c>
      <c r="F58" s="88"/>
      <c r="G58" s="88" t="s">
        <v>56</v>
      </c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4"/>
    </row>
    <row r="59" spans="2:39" ht="6" customHeight="1" x14ac:dyDescent="0.2">
      <c r="B59" s="87"/>
      <c r="C59" s="88"/>
      <c r="D59" s="89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4"/>
    </row>
    <row r="60" spans="2:39" ht="6" customHeight="1" x14ac:dyDescent="0.2"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4"/>
    </row>
    <row r="61" spans="2:39" ht="6" customHeight="1" x14ac:dyDescent="0.2"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4"/>
    </row>
    <row r="62" spans="2:39" ht="6" customHeight="1" x14ac:dyDescent="0.2">
      <c r="B62" s="2"/>
      <c r="C62" s="3"/>
      <c r="D62" s="3"/>
      <c r="E62" s="60" t="s">
        <v>0</v>
      </c>
      <c r="F62" s="60"/>
      <c r="G62" s="3"/>
      <c r="H62" s="60" t="s">
        <v>0</v>
      </c>
      <c r="I62" s="60"/>
      <c r="J62" s="3"/>
      <c r="K62" s="60">
        <f>E58</f>
        <v>100</v>
      </c>
      <c r="L62" s="60"/>
      <c r="M62" s="60"/>
      <c r="N62" s="3"/>
      <c r="O62" s="60">
        <f>E58</f>
        <v>100</v>
      </c>
      <c r="P62" s="60"/>
      <c r="Q62" s="60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4"/>
    </row>
    <row r="63" spans="2:39" ht="6" customHeight="1" thickBot="1" x14ac:dyDescent="0.25">
      <c r="B63" s="59" t="s">
        <v>15</v>
      </c>
      <c r="C63" s="60"/>
      <c r="D63" s="61" t="s">
        <v>1</v>
      </c>
      <c r="E63" s="91"/>
      <c r="F63" s="91"/>
      <c r="G63" s="60" t="s">
        <v>30</v>
      </c>
      <c r="H63" s="91"/>
      <c r="I63" s="91"/>
      <c r="J63" s="61" t="s">
        <v>1</v>
      </c>
      <c r="K63" s="91"/>
      <c r="L63" s="91"/>
      <c r="M63" s="91"/>
      <c r="N63" s="60" t="s">
        <v>30</v>
      </c>
      <c r="O63" s="91"/>
      <c r="P63" s="91"/>
      <c r="Q63" s="91"/>
      <c r="R63" s="61" t="s">
        <v>1</v>
      </c>
      <c r="S63" s="86">
        <f>(K62/K64)+(O62/O64)</f>
        <v>8.4733074778256245</v>
      </c>
      <c r="T63" s="86"/>
      <c r="U63" s="86"/>
      <c r="V63" s="60" t="s">
        <v>31</v>
      </c>
      <c r="W63" s="60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4"/>
    </row>
    <row r="64" spans="2:39" ht="6" customHeight="1" x14ac:dyDescent="0.2">
      <c r="B64" s="59"/>
      <c r="C64" s="60"/>
      <c r="D64" s="61"/>
      <c r="E64" s="93" t="s">
        <v>32</v>
      </c>
      <c r="F64" s="93"/>
      <c r="G64" s="60"/>
      <c r="H64" s="93" t="s">
        <v>3</v>
      </c>
      <c r="I64" s="93"/>
      <c r="J64" s="61"/>
      <c r="K64" s="60">
        <f>2*AB52</f>
        <v>17.805745870006714</v>
      </c>
      <c r="L64" s="60"/>
      <c r="M64" s="60"/>
      <c r="N64" s="60"/>
      <c r="O64" s="60">
        <f>E40</f>
        <v>35</v>
      </c>
      <c r="P64" s="60"/>
      <c r="Q64" s="60"/>
      <c r="R64" s="61"/>
      <c r="S64" s="86"/>
      <c r="T64" s="86"/>
      <c r="U64" s="86"/>
      <c r="V64" s="60"/>
      <c r="W64" s="60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4"/>
    </row>
    <row r="65" spans="2:39" ht="6" customHeight="1" x14ac:dyDescent="0.2">
      <c r="B65" s="2"/>
      <c r="C65" s="3"/>
      <c r="D65" s="3"/>
      <c r="E65" s="60"/>
      <c r="F65" s="60"/>
      <c r="G65" s="3"/>
      <c r="H65" s="60"/>
      <c r="I65" s="60"/>
      <c r="J65" s="3"/>
      <c r="K65" s="60"/>
      <c r="L65" s="60"/>
      <c r="M65" s="60"/>
      <c r="N65" s="3"/>
      <c r="O65" s="60"/>
      <c r="P65" s="60"/>
      <c r="Q65" s="60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4"/>
    </row>
    <row r="66" spans="2:39" ht="6" customHeight="1" x14ac:dyDescent="0.2"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4"/>
    </row>
    <row r="67" spans="2:39" ht="6" customHeight="1" x14ac:dyDescent="0.2">
      <c r="B67" s="2"/>
      <c r="C67" s="3"/>
      <c r="D67" s="3"/>
      <c r="E67" s="3"/>
      <c r="F67" s="60" t="s">
        <v>0</v>
      </c>
      <c r="G67" s="60"/>
      <c r="H67" s="3"/>
      <c r="I67" s="3"/>
      <c r="J67" s="3"/>
      <c r="K67" s="3"/>
      <c r="L67" s="60">
        <f>E58</f>
        <v>100</v>
      </c>
      <c r="M67" s="6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4"/>
    </row>
    <row r="68" spans="2:39" ht="6" customHeight="1" thickBot="1" x14ac:dyDescent="0.25">
      <c r="B68" s="59" t="s">
        <v>17</v>
      </c>
      <c r="C68" s="60"/>
      <c r="D68" s="61" t="s">
        <v>1</v>
      </c>
      <c r="E68" s="3"/>
      <c r="F68" s="91"/>
      <c r="G68" s="91"/>
      <c r="H68" s="3"/>
      <c r="I68" s="3"/>
      <c r="J68" s="61" t="s">
        <v>1</v>
      </c>
      <c r="K68" s="3"/>
      <c r="L68" s="91"/>
      <c r="M68" s="91"/>
      <c r="N68" s="3"/>
      <c r="O68" s="3"/>
      <c r="P68" s="61" t="s">
        <v>1</v>
      </c>
      <c r="Q68" s="86">
        <f>L67/(K69*N69)</f>
        <v>8.3333333333333339</v>
      </c>
      <c r="R68" s="86"/>
      <c r="S68" s="86"/>
      <c r="T68" s="60" t="s">
        <v>31</v>
      </c>
      <c r="U68" s="60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4"/>
    </row>
    <row r="69" spans="2:39" ht="6" customHeight="1" x14ac:dyDescent="0.2">
      <c r="B69" s="59"/>
      <c r="C69" s="60"/>
      <c r="D69" s="61"/>
      <c r="E69" s="93" t="s">
        <v>25</v>
      </c>
      <c r="F69" s="93"/>
      <c r="G69" s="60" t="s">
        <v>28</v>
      </c>
      <c r="H69" s="93" t="s">
        <v>12</v>
      </c>
      <c r="I69" s="93"/>
      <c r="J69" s="61"/>
      <c r="K69" s="93">
        <f>E43</f>
        <v>8</v>
      </c>
      <c r="L69" s="93"/>
      <c r="M69" s="60" t="s">
        <v>28</v>
      </c>
      <c r="N69" s="93">
        <f>E46</f>
        <v>1.5</v>
      </c>
      <c r="O69" s="93"/>
      <c r="P69" s="61"/>
      <c r="Q69" s="86"/>
      <c r="R69" s="86"/>
      <c r="S69" s="86"/>
      <c r="T69" s="60"/>
      <c r="U69" s="60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4"/>
    </row>
    <row r="70" spans="2:39" ht="6" customHeight="1" x14ac:dyDescent="0.2">
      <c r="B70" s="2"/>
      <c r="C70" s="3"/>
      <c r="D70" s="3"/>
      <c r="E70" s="60"/>
      <c r="F70" s="60"/>
      <c r="G70" s="60"/>
      <c r="H70" s="60"/>
      <c r="I70" s="60"/>
      <c r="J70" s="3"/>
      <c r="K70" s="60"/>
      <c r="L70" s="60"/>
      <c r="M70" s="60"/>
      <c r="N70" s="60"/>
      <c r="O70" s="60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4"/>
    </row>
    <row r="71" spans="2:39" ht="6" customHeight="1" x14ac:dyDescent="0.2"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4"/>
    </row>
    <row r="72" spans="2:39" ht="6" customHeight="1" x14ac:dyDescent="0.2"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4"/>
    </row>
    <row r="73" spans="2:39" ht="6" customHeight="1" x14ac:dyDescent="0.2">
      <c r="B73" s="59">
        <v>1</v>
      </c>
      <c r="C73" s="60"/>
      <c r="D73" s="3"/>
      <c r="E73" s="60">
        <v>1</v>
      </c>
      <c r="F73" s="60"/>
      <c r="G73" s="3"/>
      <c r="H73" s="60">
        <v>1</v>
      </c>
      <c r="I73" s="60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4"/>
    </row>
    <row r="74" spans="2:39" ht="6" customHeight="1" thickBot="1" x14ac:dyDescent="0.25">
      <c r="B74" s="94"/>
      <c r="C74" s="91"/>
      <c r="D74" s="61" t="s">
        <v>1</v>
      </c>
      <c r="E74" s="91"/>
      <c r="F74" s="91"/>
      <c r="G74" s="60" t="s">
        <v>30</v>
      </c>
      <c r="H74" s="91"/>
      <c r="I74" s="9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4"/>
    </row>
    <row r="75" spans="2:39" ht="6" customHeight="1" x14ac:dyDescent="0.2">
      <c r="B75" s="95" t="s">
        <v>19</v>
      </c>
      <c r="C75" s="93"/>
      <c r="D75" s="61"/>
      <c r="E75" s="93" t="s">
        <v>15</v>
      </c>
      <c r="F75" s="93"/>
      <c r="G75" s="60"/>
      <c r="H75" s="93" t="s">
        <v>17</v>
      </c>
      <c r="I75" s="9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4"/>
    </row>
    <row r="76" spans="2:39" ht="6" customHeight="1" x14ac:dyDescent="0.2">
      <c r="B76" s="59"/>
      <c r="C76" s="60"/>
      <c r="D76" s="3"/>
      <c r="E76" s="60"/>
      <c r="F76" s="60"/>
      <c r="G76" s="3"/>
      <c r="H76" s="60"/>
      <c r="I76" s="60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4"/>
    </row>
    <row r="77" spans="2:39" ht="6" customHeight="1" x14ac:dyDescent="0.2"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4"/>
    </row>
    <row r="78" spans="2:39" ht="6" customHeight="1" x14ac:dyDescent="0.2">
      <c r="B78" s="2"/>
      <c r="C78" s="3"/>
      <c r="D78" s="3"/>
      <c r="E78" s="86">
        <f>S63</f>
        <v>8.4733074778256245</v>
      </c>
      <c r="F78" s="60"/>
      <c r="G78" s="60"/>
      <c r="H78" s="60" t="s">
        <v>28</v>
      </c>
      <c r="I78" s="86">
        <f>Q68</f>
        <v>8.3333333333333339</v>
      </c>
      <c r="J78" s="86"/>
      <c r="K78" s="86"/>
      <c r="L78" s="3"/>
      <c r="M78" s="86">
        <f>E78*I78</f>
        <v>70.610895648546872</v>
      </c>
      <c r="N78" s="86"/>
      <c r="O78" s="86"/>
      <c r="P78" s="86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4"/>
    </row>
    <row r="79" spans="2:39" ht="6" customHeight="1" thickBot="1" x14ac:dyDescent="0.25">
      <c r="B79" s="59" t="s">
        <v>19</v>
      </c>
      <c r="C79" s="60"/>
      <c r="D79" s="61" t="s">
        <v>1</v>
      </c>
      <c r="E79" s="91"/>
      <c r="F79" s="91"/>
      <c r="G79" s="91"/>
      <c r="H79" s="91"/>
      <c r="I79" s="99"/>
      <c r="J79" s="99"/>
      <c r="K79" s="99"/>
      <c r="L79" s="61" t="s">
        <v>1</v>
      </c>
      <c r="M79" s="99"/>
      <c r="N79" s="99"/>
      <c r="O79" s="99"/>
      <c r="P79" s="99"/>
      <c r="Q79" s="61" t="s">
        <v>1</v>
      </c>
      <c r="R79" s="96">
        <f>M78/M80</f>
        <v>4.2013687590481483</v>
      </c>
      <c r="S79" s="96"/>
      <c r="T79" s="96"/>
      <c r="U79" s="97" t="s">
        <v>31</v>
      </c>
      <c r="V79" s="97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4"/>
    </row>
    <row r="80" spans="2:39" ht="6" customHeight="1" x14ac:dyDescent="0.2">
      <c r="B80" s="59"/>
      <c r="C80" s="60"/>
      <c r="D80" s="61"/>
      <c r="E80" s="86">
        <f>S63</f>
        <v>8.4733074778256245</v>
      </c>
      <c r="F80" s="60"/>
      <c r="G80" s="60"/>
      <c r="H80" s="60" t="s">
        <v>30</v>
      </c>
      <c r="I80" s="98">
        <f>Q68</f>
        <v>8.3333333333333339</v>
      </c>
      <c r="J80" s="98"/>
      <c r="K80" s="98"/>
      <c r="L80" s="61"/>
      <c r="M80" s="86">
        <f>E80+I80</f>
        <v>16.806640811158957</v>
      </c>
      <c r="N80" s="86"/>
      <c r="O80" s="86"/>
      <c r="P80" s="86"/>
      <c r="Q80" s="61"/>
      <c r="R80" s="96"/>
      <c r="S80" s="96"/>
      <c r="T80" s="96"/>
      <c r="U80" s="97"/>
      <c r="V80" s="97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4"/>
    </row>
    <row r="81" spans="2:39" ht="6" customHeight="1" x14ac:dyDescent="0.2">
      <c r="B81" s="2"/>
      <c r="C81" s="3"/>
      <c r="D81" s="3"/>
      <c r="E81" s="60"/>
      <c r="F81" s="60"/>
      <c r="G81" s="60"/>
      <c r="H81" s="60"/>
      <c r="I81" s="98"/>
      <c r="J81" s="98"/>
      <c r="K81" s="98"/>
      <c r="L81" s="3"/>
      <c r="M81" s="86"/>
      <c r="N81" s="86"/>
      <c r="O81" s="86"/>
      <c r="P81" s="86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4"/>
    </row>
    <row r="82" spans="2:39" ht="6" customHeight="1" x14ac:dyDescent="0.2"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4"/>
    </row>
    <row r="83" spans="2:39" ht="16.5" customHeight="1" x14ac:dyDescent="0.2">
      <c r="B83" s="25"/>
      <c r="C83" s="23" t="s">
        <v>59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4"/>
    </row>
    <row r="84" spans="2:39" ht="6" customHeight="1" x14ac:dyDescent="0.2">
      <c r="B84" s="2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4"/>
    </row>
    <row r="85" spans="2:39" ht="6" customHeight="1" x14ac:dyDescent="0.2"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9"/>
      <c r="Q85" s="9"/>
      <c r="R85" s="9"/>
      <c r="S85" s="9"/>
      <c r="T85" s="9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4"/>
    </row>
    <row r="86" spans="2:39" ht="6" customHeight="1" x14ac:dyDescent="0.2">
      <c r="B86" s="59" t="s">
        <v>33</v>
      </c>
      <c r="C86" s="60"/>
      <c r="D86" s="61" t="s">
        <v>1</v>
      </c>
      <c r="E86" s="60" t="s">
        <v>34</v>
      </c>
      <c r="F86" s="60"/>
      <c r="G86" s="60"/>
      <c r="H86" s="60"/>
      <c r="I86" s="60"/>
      <c r="J86" s="60"/>
      <c r="K86" s="60"/>
      <c r="L86" s="60"/>
      <c r="M86" s="61" t="s">
        <v>1</v>
      </c>
      <c r="N86" s="60">
        <v>50</v>
      </c>
      <c r="O86" s="60"/>
      <c r="P86" s="60"/>
      <c r="Q86" s="60" t="s">
        <v>35</v>
      </c>
      <c r="R86" s="60" t="s">
        <v>36</v>
      </c>
      <c r="S86" s="60"/>
      <c r="T86" s="60"/>
      <c r="U86" s="60"/>
      <c r="V86" s="60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4"/>
    </row>
    <row r="87" spans="2:39" ht="6" customHeight="1" x14ac:dyDescent="0.2">
      <c r="B87" s="59"/>
      <c r="C87" s="60"/>
      <c r="D87" s="61"/>
      <c r="E87" s="60"/>
      <c r="F87" s="60"/>
      <c r="G87" s="60"/>
      <c r="H87" s="60"/>
      <c r="I87" s="60"/>
      <c r="J87" s="60"/>
      <c r="K87" s="60"/>
      <c r="L87" s="60"/>
      <c r="M87" s="61"/>
      <c r="N87" s="60"/>
      <c r="O87" s="60"/>
      <c r="P87" s="60"/>
      <c r="Q87" s="60"/>
      <c r="R87" s="60"/>
      <c r="S87" s="60"/>
      <c r="T87" s="60"/>
      <c r="U87" s="60"/>
      <c r="V87" s="60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4"/>
    </row>
    <row r="88" spans="2:39" ht="6" customHeight="1" x14ac:dyDescent="0.2"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4"/>
    </row>
    <row r="89" spans="2:39" ht="6" customHeight="1" x14ac:dyDescent="0.2">
      <c r="B89" s="59" t="s">
        <v>37</v>
      </c>
      <c r="C89" s="60"/>
      <c r="D89" s="61" t="s">
        <v>1</v>
      </c>
      <c r="E89" s="60" t="s">
        <v>38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1" t="s">
        <v>1</v>
      </c>
      <c r="S89" s="60">
        <v>300</v>
      </c>
      <c r="T89" s="60"/>
      <c r="U89" s="60"/>
      <c r="V89" s="60" t="s">
        <v>39</v>
      </c>
      <c r="W89" s="60"/>
      <c r="X89" s="61" t="s">
        <v>1</v>
      </c>
      <c r="Y89" s="60">
        <f>S89</f>
        <v>300</v>
      </c>
      <c r="Z89" s="60"/>
      <c r="AA89" s="60"/>
      <c r="AB89" s="60" t="s">
        <v>28</v>
      </c>
      <c r="AC89" s="60" t="s">
        <v>40</v>
      </c>
      <c r="AD89" s="60"/>
      <c r="AE89" s="60" t="s">
        <v>22</v>
      </c>
      <c r="AF89" s="60"/>
      <c r="AG89" s="3"/>
      <c r="AH89" s="3"/>
      <c r="AI89" s="3"/>
      <c r="AJ89" s="3"/>
      <c r="AK89" s="3"/>
      <c r="AL89" s="3"/>
      <c r="AM89" s="4"/>
    </row>
    <row r="90" spans="2:39" ht="6" customHeight="1" x14ac:dyDescent="0.2">
      <c r="B90" s="59"/>
      <c r="C90" s="60"/>
      <c r="D90" s="61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1"/>
      <c r="S90" s="60"/>
      <c r="T90" s="60"/>
      <c r="U90" s="60"/>
      <c r="V90" s="60"/>
      <c r="W90" s="60"/>
      <c r="X90" s="61"/>
      <c r="Y90" s="60"/>
      <c r="Z90" s="60"/>
      <c r="AA90" s="60"/>
      <c r="AB90" s="60"/>
      <c r="AC90" s="60"/>
      <c r="AD90" s="60"/>
      <c r="AE90" s="60"/>
      <c r="AF90" s="60"/>
      <c r="AG90" s="3"/>
      <c r="AH90" s="3"/>
      <c r="AI90" s="3"/>
      <c r="AJ90" s="3"/>
      <c r="AK90" s="3"/>
      <c r="AL90" s="3"/>
      <c r="AM90" s="4"/>
    </row>
    <row r="91" spans="2:39" ht="6" customHeight="1" x14ac:dyDescent="0.2"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4"/>
    </row>
    <row r="92" spans="2:39" ht="6" customHeight="1" x14ac:dyDescent="0.2"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61" t="s">
        <v>1</v>
      </c>
      <c r="Y92" s="60">
        <f>Y89/1000</f>
        <v>0.3</v>
      </c>
      <c r="Z92" s="60"/>
      <c r="AA92" s="60"/>
      <c r="AB92" s="60" t="s">
        <v>22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4"/>
    </row>
    <row r="93" spans="2:39" ht="6" customHeight="1" x14ac:dyDescent="0.2"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61"/>
      <c r="Y93" s="60"/>
      <c r="Z93" s="60"/>
      <c r="AA93" s="60"/>
      <c r="AB93" s="60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4"/>
    </row>
    <row r="94" spans="2:39" ht="6" customHeight="1" x14ac:dyDescent="0.2"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4"/>
    </row>
    <row r="95" spans="2:39" ht="6" customHeight="1" x14ac:dyDescent="0.2">
      <c r="B95" s="2"/>
      <c r="C95" s="3"/>
      <c r="D95" s="3"/>
      <c r="E95" s="60" t="s">
        <v>33</v>
      </c>
      <c r="F95" s="60"/>
      <c r="G95" s="3"/>
      <c r="H95" s="60">
        <f>N86</f>
        <v>50</v>
      </c>
      <c r="I95" s="60"/>
      <c r="J95" s="60"/>
      <c r="K95" s="60" t="s">
        <v>35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4"/>
    </row>
    <row r="96" spans="2:39" ht="6" customHeight="1" thickBot="1" x14ac:dyDescent="0.25">
      <c r="B96" s="59" t="s">
        <v>19</v>
      </c>
      <c r="C96" s="60"/>
      <c r="D96" s="60" t="s">
        <v>41</v>
      </c>
      <c r="E96" s="91"/>
      <c r="F96" s="91"/>
      <c r="G96" s="61" t="s">
        <v>1</v>
      </c>
      <c r="H96" s="91"/>
      <c r="I96" s="91"/>
      <c r="J96" s="91"/>
      <c r="K96" s="91"/>
      <c r="L96" s="61" t="s">
        <v>1</v>
      </c>
      <c r="M96" s="98">
        <f>H95/H97</f>
        <v>166.66666666666669</v>
      </c>
      <c r="N96" s="98"/>
      <c r="O96" s="98"/>
      <c r="P96" s="98"/>
      <c r="Q96" s="60" t="s">
        <v>31</v>
      </c>
      <c r="R96" s="6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4"/>
    </row>
    <row r="97" spans="2:57" ht="6" customHeight="1" x14ac:dyDescent="0.2">
      <c r="B97" s="59"/>
      <c r="C97" s="60"/>
      <c r="D97" s="60"/>
      <c r="E97" s="60" t="s">
        <v>37</v>
      </c>
      <c r="F97" s="60"/>
      <c r="G97" s="61"/>
      <c r="H97" s="60">
        <f>Y92</f>
        <v>0.3</v>
      </c>
      <c r="I97" s="60"/>
      <c r="J97" s="60"/>
      <c r="K97" s="60" t="s">
        <v>22</v>
      </c>
      <c r="L97" s="61"/>
      <c r="M97" s="98"/>
      <c r="N97" s="98"/>
      <c r="O97" s="98"/>
      <c r="P97" s="98"/>
      <c r="Q97" s="60"/>
      <c r="R97" s="6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4"/>
    </row>
    <row r="98" spans="2:57" ht="6" customHeight="1" x14ac:dyDescent="0.2">
      <c r="B98" s="2"/>
      <c r="C98" s="3"/>
      <c r="D98" s="3"/>
      <c r="E98" s="60"/>
      <c r="F98" s="60"/>
      <c r="G98" s="3"/>
      <c r="H98" s="60"/>
      <c r="I98" s="60"/>
      <c r="J98" s="60"/>
      <c r="K98" s="60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4"/>
    </row>
    <row r="99" spans="2:57" ht="6" customHeight="1" x14ac:dyDescent="0.2"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4"/>
    </row>
    <row r="100" spans="2:57" ht="6" customHeight="1" x14ac:dyDescent="0.2">
      <c r="B100" s="101" t="s">
        <v>60</v>
      </c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102"/>
    </row>
    <row r="101" spans="2:57" ht="10.5" customHeight="1" x14ac:dyDescent="0.2">
      <c r="B101" s="101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102"/>
    </row>
    <row r="102" spans="2:57" ht="9" customHeight="1" x14ac:dyDescent="0.2"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2"/>
    </row>
    <row r="103" spans="2:57" ht="8.25" customHeight="1" thickBot="1" x14ac:dyDescent="0.25">
      <c r="B103" s="1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5"/>
    </row>
    <row r="104" spans="2:57" ht="6" customHeight="1" x14ac:dyDescent="0.2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</row>
    <row r="105" spans="2:57" ht="6" customHeight="1" x14ac:dyDescent="0.2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</row>
    <row r="106" spans="2:57" ht="9.75" customHeight="1" x14ac:dyDescent="0.2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</row>
    <row r="107" spans="2:57" ht="9.75" customHeight="1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</row>
    <row r="108" spans="2:57" ht="9.75" customHeight="1" x14ac:dyDescent="0.2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2:57" ht="9.75" customHeight="1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Q109" s="17"/>
      <c r="AR109" s="17"/>
      <c r="AS109" s="18"/>
      <c r="AT109" s="18"/>
      <c r="AU109" s="18"/>
      <c r="AV109" s="18"/>
      <c r="AW109" s="18"/>
      <c r="AX109" s="19"/>
      <c r="AY109" s="19"/>
      <c r="AZ109" s="19"/>
      <c r="BA109" s="19"/>
      <c r="BB109" s="19"/>
      <c r="BC109" s="19"/>
      <c r="BD109" s="19"/>
      <c r="BE109" s="17"/>
    </row>
    <row r="110" spans="2:57" ht="9.75" customHeight="1" x14ac:dyDescent="0.2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Q110" s="17"/>
      <c r="AR110" s="17"/>
      <c r="AS110" s="18"/>
      <c r="AT110" s="18"/>
      <c r="AU110" s="18"/>
      <c r="AV110" s="18"/>
      <c r="AW110" s="18"/>
      <c r="AX110" s="19"/>
      <c r="AY110" s="19"/>
      <c r="AZ110" s="19"/>
      <c r="BA110" s="19"/>
      <c r="BB110" s="19"/>
      <c r="BC110" s="19"/>
      <c r="BD110" s="19"/>
      <c r="BE110" s="17"/>
    </row>
    <row r="111" spans="2:57" ht="9.75" customHeight="1" x14ac:dyDescent="0.2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Q111" s="17"/>
      <c r="AR111" s="17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17"/>
    </row>
    <row r="112" spans="2:57" ht="9.75" customHeight="1" x14ac:dyDescent="0.2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Q112" s="17"/>
      <c r="AR112" s="17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17"/>
    </row>
    <row r="113" spans="2:58" ht="9.75" customHeight="1" x14ac:dyDescent="0.2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Q113" s="17"/>
      <c r="AR113" s="17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17"/>
    </row>
    <row r="114" spans="2:58" ht="24.75" customHeight="1" x14ac:dyDescent="0.2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Q114" s="17"/>
      <c r="AR114" s="17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17"/>
    </row>
    <row r="115" spans="2:58" ht="24.75" customHeight="1" x14ac:dyDescent="0.2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Q115" s="17"/>
      <c r="AR115" s="17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17"/>
    </row>
    <row r="116" spans="2:58" ht="24.75" customHeight="1" x14ac:dyDescent="0.2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Q116" s="17"/>
      <c r="AR116" s="17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17"/>
    </row>
    <row r="117" spans="2:58" ht="24.75" customHeight="1" x14ac:dyDescent="0.2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Q117" s="17"/>
      <c r="AR117" s="17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17"/>
    </row>
    <row r="118" spans="2:58" ht="24.75" customHeight="1" x14ac:dyDescent="0.2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2:58" ht="24.75" customHeight="1" x14ac:dyDescent="0.2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</row>
    <row r="120" spans="2:58" ht="24.75" customHeight="1" x14ac:dyDescent="0.2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</row>
    <row r="121" spans="2:58" ht="24.75" customHeight="1" x14ac:dyDescent="0.2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</row>
    <row r="122" spans="2:58" ht="24.75" customHeight="1" x14ac:dyDescent="0.2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</row>
    <row r="123" spans="2:58" ht="24.75" customHeight="1" x14ac:dyDescent="0.2"/>
    <row r="124" spans="2:58" ht="24.75" customHeight="1" x14ac:dyDescent="0.2">
      <c r="BF124" s="21"/>
    </row>
    <row r="125" spans="2:58" ht="16.5" customHeight="1" x14ac:dyDescent="0.2">
      <c r="BF125" s="21"/>
    </row>
    <row r="126" spans="2:58" ht="16.5" customHeight="1" x14ac:dyDescent="0.2">
      <c r="BF126" s="21"/>
    </row>
    <row r="127" spans="2:58" ht="16.5" customHeight="1" x14ac:dyDescent="0.2"/>
  </sheetData>
  <mergeCells count="172">
    <mergeCell ref="X39:AC41"/>
    <mergeCell ref="AD39:AJ41"/>
    <mergeCell ref="S43:AL48"/>
    <mergeCell ref="B100:AM101"/>
    <mergeCell ref="L96:L97"/>
    <mergeCell ref="M96:P97"/>
    <mergeCell ref="Q96:R97"/>
    <mergeCell ref="E97:F98"/>
    <mergeCell ref="H97:J98"/>
    <mergeCell ref="K97:K98"/>
    <mergeCell ref="E95:F96"/>
    <mergeCell ref="H95:J96"/>
    <mergeCell ref="K95:K96"/>
    <mergeCell ref="B96:C97"/>
    <mergeCell ref="D96:D97"/>
    <mergeCell ref="G96:G97"/>
    <mergeCell ref="X89:X90"/>
    <mergeCell ref="Y89:AA90"/>
    <mergeCell ref="AB89:AB90"/>
    <mergeCell ref="AC89:AD90"/>
    <mergeCell ref="AE89:AF90"/>
    <mergeCell ref="X92:X93"/>
    <mergeCell ref="Y92:AA93"/>
    <mergeCell ref="AB92:AB93"/>
    <mergeCell ref="B89:C90"/>
    <mergeCell ref="D89:D90"/>
    <mergeCell ref="E89:Q90"/>
    <mergeCell ref="R89:R90"/>
    <mergeCell ref="S89:U90"/>
    <mergeCell ref="V89:W90"/>
    <mergeCell ref="B86:C87"/>
    <mergeCell ref="D86:D87"/>
    <mergeCell ref="E86:L87"/>
    <mergeCell ref="M86:M87"/>
    <mergeCell ref="N86:P87"/>
    <mergeCell ref="Q86:Q87"/>
    <mergeCell ref="R86:V87"/>
    <mergeCell ref="Q79:Q80"/>
    <mergeCell ref="R79:T80"/>
    <mergeCell ref="U79:V80"/>
    <mergeCell ref="E80:G81"/>
    <mergeCell ref="H80:H81"/>
    <mergeCell ref="I80:K81"/>
    <mergeCell ref="M80:P81"/>
    <mergeCell ref="E78:G79"/>
    <mergeCell ref="H78:H79"/>
    <mergeCell ref="I78:K79"/>
    <mergeCell ref="M78:P79"/>
    <mergeCell ref="B79:C80"/>
    <mergeCell ref="D79:D80"/>
    <mergeCell ref="L79:L80"/>
    <mergeCell ref="B73:C74"/>
    <mergeCell ref="E73:F74"/>
    <mergeCell ref="H73:I74"/>
    <mergeCell ref="D74:D75"/>
    <mergeCell ref="G74:G75"/>
    <mergeCell ref="B75:C76"/>
    <mergeCell ref="E75:F76"/>
    <mergeCell ref="H75:I76"/>
    <mergeCell ref="V63:W64"/>
    <mergeCell ref="E64:F65"/>
    <mergeCell ref="H64:I65"/>
    <mergeCell ref="K64:M65"/>
    <mergeCell ref="O64:Q65"/>
    <mergeCell ref="E62:F63"/>
    <mergeCell ref="H62:I63"/>
    <mergeCell ref="K62:M63"/>
    <mergeCell ref="O62:Q63"/>
    <mergeCell ref="B63:C64"/>
    <mergeCell ref="D63:D64"/>
    <mergeCell ref="G63:G64"/>
    <mergeCell ref="J63:J64"/>
    <mergeCell ref="N63:N64"/>
    <mergeCell ref="Q68:S69"/>
    <mergeCell ref="T68:U69"/>
    <mergeCell ref="E69:F70"/>
    <mergeCell ref="G69:G70"/>
    <mergeCell ref="P68:P69"/>
    <mergeCell ref="R63:R64"/>
    <mergeCell ref="S63:U64"/>
    <mergeCell ref="H69:I70"/>
    <mergeCell ref="K69:L70"/>
    <mergeCell ref="M69:M70"/>
    <mergeCell ref="N69:O70"/>
    <mergeCell ref="F67:G68"/>
    <mergeCell ref="L67:M68"/>
    <mergeCell ref="B68:C69"/>
    <mergeCell ref="D68:D69"/>
    <mergeCell ref="J68:J69"/>
    <mergeCell ref="AE52:AE53"/>
    <mergeCell ref="I53:J54"/>
    <mergeCell ref="P53:R54"/>
    <mergeCell ref="B58:C59"/>
    <mergeCell ref="D58:D59"/>
    <mergeCell ref="E58:F59"/>
    <mergeCell ref="G58:Q59"/>
    <mergeCell ref="S52:S53"/>
    <mergeCell ref="T52:U53"/>
    <mergeCell ref="V52:V53"/>
    <mergeCell ref="X52:Z53"/>
    <mergeCell ref="AA52:AA53"/>
    <mergeCell ref="AB52:AD53"/>
    <mergeCell ref="I51:J52"/>
    <mergeCell ref="P51:R52"/>
    <mergeCell ref="B52:C53"/>
    <mergeCell ref="D52:D53"/>
    <mergeCell ref="E52:F53"/>
    <mergeCell ref="G52:G53"/>
    <mergeCell ref="K52:K53"/>
    <mergeCell ref="L52:M53"/>
    <mergeCell ref="N52:N53"/>
    <mergeCell ref="J43:O44"/>
    <mergeCell ref="B46:C47"/>
    <mergeCell ref="D46:D47"/>
    <mergeCell ref="E46:F47"/>
    <mergeCell ref="G46:H47"/>
    <mergeCell ref="J46:O47"/>
    <mergeCell ref="B40:C41"/>
    <mergeCell ref="D40:D41"/>
    <mergeCell ref="E40:G41"/>
    <mergeCell ref="H40:H41"/>
    <mergeCell ref="B43:C44"/>
    <mergeCell ref="D43:D44"/>
    <mergeCell ref="E43:F44"/>
    <mergeCell ref="G43:H44"/>
    <mergeCell ref="B30:C31"/>
    <mergeCell ref="D30:D31"/>
    <mergeCell ref="E30:S31"/>
    <mergeCell ref="X30:AC32"/>
    <mergeCell ref="AD30:AJ32"/>
    <mergeCell ref="B33:M35"/>
    <mergeCell ref="X33:AC35"/>
    <mergeCell ref="AD33:AJ35"/>
    <mergeCell ref="X36:AC38"/>
    <mergeCell ref="AD36:AJ38"/>
    <mergeCell ref="B37:C38"/>
    <mergeCell ref="D37:D38"/>
    <mergeCell ref="E37:G38"/>
    <mergeCell ref="H37:J38"/>
    <mergeCell ref="D24:D25"/>
    <mergeCell ref="E24:S25"/>
    <mergeCell ref="X24:AC26"/>
    <mergeCell ref="AD24:AJ26"/>
    <mergeCell ref="B27:C28"/>
    <mergeCell ref="D27:D28"/>
    <mergeCell ref="E27:S28"/>
    <mergeCell ref="X27:AC29"/>
    <mergeCell ref="AD27:AJ29"/>
    <mergeCell ref="AW44:BR48"/>
    <mergeCell ref="X15:AC17"/>
    <mergeCell ref="AD15:AJ17"/>
    <mergeCell ref="C3:AL6"/>
    <mergeCell ref="B9:C10"/>
    <mergeCell ref="D9:D10"/>
    <mergeCell ref="E9:S10"/>
    <mergeCell ref="B12:C13"/>
    <mergeCell ref="D12:D13"/>
    <mergeCell ref="E12:S13"/>
    <mergeCell ref="B15:C16"/>
    <mergeCell ref="D15:D16"/>
    <mergeCell ref="E15:S16"/>
    <mergeCell ref="B18:C19"/>
    <mergeCell ref="D18:D19"/>
    <mergeCell ref="E18:S19"/>
    <mergeCell ref="X18:AC20"/>
    <mergeCell ref="AD18:AJ20"/>
    <mergeCell ref="B21:C22"/>
    <mergeCell ref="D21:D22"/>
    <mergeCell ref="E21:S22"/>
    <mergeCell ref="X21:AC23"/>
    <mergeCell ref="AD21:AJ23"/>
    <mergeCell ref="B24:C25"/>
  </mergeCells>
  <pageMargins left="0" right="0" top="0" bottom="0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Topraklama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2022-06-09T02:26:04Z</dcterms:modified>
</cp:coreProperties>
</file>