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HIT docs\KHIT-scripts\crisis_src\"/>
    </mc:Choice>
  </mc:AlternateContent>
  <xr:revisionPtr revIDLastSave="0" documentId="13_ncr:1_{1316D034-D6DE-4450-AECE-BE0FC790A6FC}" xr6:coauthVersionLast="45" xr6:coauthVersionMax="45" xr10:uidLastSave="{00000000-0000-0000-0000-000000000000}"/>
  <bookViews>
    <workbookView xWindow="3510" yWindow="3510" windowWidth="21585" windowHeight="11805" xr2:uid="{00000000-000D-0000-FFFF-FFFF00000000}"/>
  </bookViews>
  <sheets>
    <sheet name="crisis_sr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55" i="1" l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X49" i="1"/>
  <c r="W53" i="1"/>
  <c r="W52" i="1"/>
  <c r="W51" i="1"/>
  <c r="W50" i="1"/>
  <c r="W49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55" i="1"/>
  <c r="V61" i="1"/>
  <c r="V59" i="1"/>
  <c r="V60" i="1"/>
  <c r="V58" i="1"/>
  <c r="V57" i="1"/>
  <c r="V56" i="1"/>
  <c r="U54" i="1"/>
  <c r="U53" i="1"/>
  <c r="U52" i="1"/>
  <c r="U51" i="1"/>
  <c r="U50" i="1"/>
  <c r="U49" i="1"/>
  <c r="T30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S18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</calcChain>
</file>

<file path=xl/sharedStrings.xml><?xml version="1.0" encoding="utf-8"?>
<sst xmlns="http://schemas.openxmlformats.org/spreadsheetml/2006/main" count="107" uniqueCount="90">
  <si>
    <t>SRC
DSC
SFY 2020</t>
  </si>
  <si>
    <t>Unnamed: 1</t>
  </si>
  <si>
    <t>Line Number</t>
  </si>
  <si>
    <t>desc</t>
  </si>
  <si>
    <t>jul_2020</t>
  </si>
  <si>
    <t>aug_2020</t>
  </si>
  <si>
    <t>sep_2020</t>
  </si>
  <si>
    <t>oct_2020</t>
  </si>
  <si>
    <t>nov_2020</t>
  </si>
  <si>
    <t>dec_2020</t>
  </si>
  <si>
    <t>jan_2021</t>
  </si>
  <si>
    <t>feb_2021</t>
  </si>
  <si>
    <t>mar_2021</t>
  </si>
  <si>
    <t>apr_2021</t>
  </si>
  <si>
    <t>may_2021</t>
  </si>
  <si>
    <t>jun_2021</t>
  </si>
  <si>
    <t>SFY 2021 Total</t>
  </si>
  <si>
    <t>Proportion of Total Admissions over 18 (These rows are not mutually-exclusive)</t>
  </si>
  <si>
    <t>Proportion of Cross Systems Populations Served over 18)</t>
  </si>
  <si>
    <t>Pct.of Total Adult Admissions by Current Involvement (These rows are not mutually-exclusive, sum of proportions might not equal 100%)</t>
  </si>
  <si>
    <t>Pct. of Total Admissions over 18 by Disposition Through Psych Hospitalization</t>
  </si>
  <si>
    <t>Pct. of Total Admissions over 18 Dispositioned to Community &amp; Community Programs (These rows are not mutually-exclusive, sum of proportions might not equal 100%)</t>
  </si>
  <si>
    <t>Pct. of Total Admissions over 18 by All Disposition Categories</t>
  </si>
  <si>
    <t>Pct. Of Dispositions to Hospital Programs Relative to Community Dispositions</t>
  </si>
  <si>
    <t>Current Involvment</t>
  </si>
  <si>
    <t>Dispositioned To</t>
  </si>
  <si>
    <t>Error Checking</t>
  </si>
  <si>
    <t>Volume Indicators</t>
  </si>
  <si>
    <t>Cross Systems Populations</t>
  </si>
  <si>
    <t>Program/System Indicators</t>
  </si>
  <si>
    <t xml:space="preserve">To Hospital </t>
  </si>
  <si>
    <t>To Community</t>
  </si>
  <si>
    <t>Reports Included   (enter a value of "1" each month you provide data).</t>
  </si>
  <si>
    <t>Adult Admissions (Age 18 and older)</t>
  </si>
  <si>
    <t>Admissions (under age 18)</t>
  </si>
  <si>
    <t xml:space="preserve">Total Admissions </t>
  </si>
  <si>
    <t xml:space="preserve">Adult Admissions  Served by Mobile Outreach in Correctional Facilities/Jail </t>
  </si>
  <si>
    <t>Adult Admissions  Served by Mobile Outreach in Nursing/Ass Liv.  Facilities</t>
  </si>
  <si>
    <t>Adult Admissions  Served by Mobile Outreach at Other Hospitals (ER)</t>
  </si>
  <si>
    <t>Adult Admissions  Served by Mobile Outreach at Other Hospitals (In-Pt Psych)</t>
  </si>
  <si>
    <t>Adult Admissions  Served by Mobile Outreach at Other Hospitals (Med.  Unit)</t>
  </si>
  <si>
    <t>Adult Admissions  Served at Host Hospital (In-pt Psych)</t>
  </si>
  <si>
    <t>Adult Admissions  Served at Host Hospital (Med. Unit)</t>
  </si>
  <si>
    <t xml:space="preserve">Adult Admissions  Served by Mobile Outreach in Community/Other </t>
  </si>
  <si>
    <t>Subtotal Adult Admissions Served by Mobile Outreach</t>
  </si>
  <si>
    <t xml:space="preserve">Adult Mobiles Diverted From Emergency Room </t>
  </si>
  <si>
    <t xml:space="preserve">Adult Admissions Served by Telepsychiatry/Telehealth </t>
  </si>
  <si>
    <t xml:space="preserve">Adult Admissions - Extended Crisis Eval Beds with D/C to Community </t>
  </si>
  <si>
    <t xml:space="preserve">       Substance Abuse Disorder </t>
  </si>
  <si>
    <t xml:space="preserve">       Dementia/Cognitve Disorder</t>
  </si>
  <si>
    <t xml:space="preserve">       Developmental Disability</t>
  </si>
  <si>
    <t>Admissions To DSC - Most recently discharged from DSC/AES within 30 Days</t>
  </si>
  <si>
    <t>Admissions To DSC - Most recently discharged from STCF within 30 days</t>
  </si>
  <si>
    <t xml:space="preserve">Admissions To DSC - Most recently dischargedfrom Other Involuntary Facil. within 30 days </t>
  </si>
  <si>
    <t xml:space="preserve">Admissions To DSC - Most recently discharged  from County Hospital within 30 days </t>
  </si>
  <si>
    <t xml:space="preserve">Admissions To DSC - Most recently discharged from State Hospital within 30 days </t>
  </si>
  <si>
    <t xml:space="preserve">Admissions To DSC - Most recently discharged from Voluntary Inpatient Facil. within 30 days  </t>
  </si>
  <si>
    <t xml:space="preserve"># of Transfers (24 Hours or more) </t>
  </si>
  <si>
    <t xml:space="preserve"># of mobile outreaches to unsecured setting: Deployment over one hour:    </t>
  </si>
  <si>
    <t xml:space="preserve"># of mobile outreaches to secured setting: Deployment over two hours:     </t>
  </si>
  <si>
    <t>Legal System Involved (Jail, Police, Court)</t>
  </si>
  <si>
    <t>Affiliated Emergency Service</t>
  </si>
  <si>
    <t>IOTSS</t>
  </si>
  <si>
    <t>PACT</t>
  </si>
  <si>
    <t>Partial Care/Partial Hospitalization</t>
  </si>
  <si>
    <t>Outpatient</t>
  </si>
  <si>
    <t>ICMS</t>
  </si>
  <si>
    <t>Supportive Housing (e.g. RIST)</t>
  </si>
  <si>
    <t>Other DMHS Funded Residential Program (e.g. group home)</t>
  </si>
  <si>
    <t>PATH</t>
  </si>
  <si>
    <t>Justice Involved Mental Health Program</t>
  </si>
  <si>
    <t>Other Mental Health Services  (e.g. private practicioner)</t>
  </si>
  <si>
    <t>Nursing Facility /Assisted Living</t>
  </si>
  <si>
    <t>Substance Abuse Program</t>
  </si>
  <si>
    <t>Veterans Administration Program</t>
  </si>
  <si>
    <t xml:space="preserve">Family </t>
  </si>
  <si>
    <t>Involuntary Outpatient Commitment</t>
  </si>
  <si>
    <t>Other</t>
  </si>
  <si>
    <t xml:space="preserve">None </t>
  </si>
  <si>
    <t>Voluntary</t>
  </si>
  <si>
    <t>STCF</t>
  </si>
  <si>
    <t xml:space="preserve">Non-STCF bed (Involuntary) </t>
  </si>
  <si>
    <t>County Hospital</t>
  </si>
  <si>
    <t>State Hospital</t>
  </si>
  <si>
    <t>Total - Psychiatric Hospitalizations</t>
  </si>
  <si>
    <t>Supportive Housing/RIST</t>
  </si>
  <si>
    <t xml:space="preserve">INVOLUNTARY OUT-PATIENT COMMITMENT </t>
  </si>
  <si>
    <t>Total unduplicated DSC consumers discharged to community</t>
  </si>
  <si>
    <t>Difference between the total adult admissions (line 3) and the sum of total psychiatric hospitalizations (line 54) + Total unduplicated DSC consumers discharged to community (line 74). The value should automatically calculate to zero.</t>
  </si>
  <si>
    <t>Note: The values of the three columns above are impacted by lack of data submissions line 74 "Total unduplicated DSC consumers discharged to community".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</si>
</sst>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10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5"/>
  <sheetViews>
    <sheetView tabSelected="1" workbookViewId="0">
      <selection activeCell="H8" sqref="H8"/>
    </sheetView>
  </sheetViews>
  <sheetFormatPr defaultRowHeight="15" x14ac:dyDescent="0.25"/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25">
      <c r="C2">
        <v>2</v>
      </c>
      <c r="D2" t="s">
        <v>32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12</v>
      </c>
    </row>
    <row r="3" spans="1:24" x14ac:dyDescent="0.25">
      <c r="B3" t="s">
        <v>27</v>
      </c>
      <c r="C3">
        <v>3</v>
      </c>
      <c r="D3" t="s">
        <v>33</v>
      </c>
      <c r="E3">
        <v>0</v>
      </c>
      <c r="F3">
        <v>0</v>
      </c>
      <c r="G3">
        <v>217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217</v>
      </c>
    </row>
    <row r="4" spans="1:24" x14ac:dyDescent="0.25">
      <c r="C4">
        <v>4</v>
      </c>
      <c r="D4" t="s">
        <v>34</v>
      </c>
      <c r="E4">
        <v>0</v>
      </c>
      <c r="F4">
        <v>0</v>
      </c>
      <c r="G4">
        <v>29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29</v>
      </c>
    </row>
    <row r="5" spans="1:24" x14ac:dyDescent="0.25">
      <c r="C5">
        <v>5</v>
      </c>
      <c r="D5" t="s">
        <v>35</v>
      </c>
      <c r="E5">
        <v>0</v>
      </c>
      <c r="F5">
        <v>0</v>
      </c>
      <c r="G5">
        <v>246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246</v>
      </c>
    </row>
    <row r="6" spans="1:24" x14ac:dyDescent="0.25">
      <c r="C6">
        <v>6</v>
      </c>
      <c r="D6" t="s">
        <v>36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f>Q6/Q3</f>
        <v>0</v>
      </c>
    </row>
    <row r="7" spans="1:24" x14ac:dyDescent="0.25">
      <c r="C7">
        <v>7</v>
      </c>
      <c r="D7" t="s">
        <v>37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f>Q7/Q3</f>
        <v>0</v>
      </c>
    </row>
    <row r="8" spans="1:24" x14ac:dyDescent="0.25">
      <c r="C8">
        <v>8</v>
      </c>
      <c r="D8" t="s">
        <v>38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f>Q8/Q3</f>
        <v>0</v>
      </c>
    </row>
    <row r="9" spans="1:24" x14ac:dyDescent="0.25">
      <c r="C9">
        <v>9</v>
      </c>
      <c r="D9" t="s">
        <v>39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f>Q9/Q3</f>
        <v>0</v>
      </c>
    </row>
    <row r="10" spans="1:24" x14ac:dyDescent="0.25">
      <c r="C10">
        <v>10</v>
      </c>
      <c r="D10" t="s">
        <v>40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f>Q10/Q3</f>
        <v>0</v>
      </c>
    </row>
    <row r="11" spans="1:24" x14ac:dyDescent="0.25">
      <c r="C11">
        <v>11</v>
      </c>
      <c r="D11" t="s">
        <v>41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f>Q11/Q3</f>
        <v>0</v>
      </c>
    </row>
    <row r="12" spans="1:24" x14ac:dyDescent="0.25">
      <c r="C12">
        <v>12</v>
      </c>
      <c r="D12" t="s">
        <v>42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f>Q12/Q3</f>
        <v>0</v>
      </c>
    </row>
    <row r="13" spans="1:24" x14ac:dyDescent="0.25">
      <c r="C13">
        <v>13</v>
      </c>
      <c r="D13" t="s">
        <v>43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f>Q13/Q3</f>
        <v>0</v>
      </c>
    </row>
    <row r="14" spans="1:24" x14ac:dyDescent="0.25">
      <c r="C14">
        <v>14</v>
      </c>
      <c r="D14" t="s">
        <v>44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f>Q14/Q3</f>
        <v>0</v>
      </c>
    </row>
    <row r="15" spans="1:24" x14ac:dyDescent="0.25">
      <c r="C15">
        <v>15</v>
      </c>
      <c r="D15" t="s">
        <v>45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f>Q15/Q3</f>
        <v>0</v>
      </c>
    </row>
    <row r="16" spans="1:24" x14ac:dyDescent="0.25">
      <c r="C16">
        <v>16</v>
      </c>
      <c r="D16" t="s">
        <v>46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f>Q16/Q3</f>
        <v>0</v>
      </c>
    </row>
    <row r="17" spans="1:20" x14ac:dyDescent="0.25">
      <c r="C17">
        <v>17</v>
      </c>
      <c r="D17" t="s">
        <v>47</v>
      </c>
      <c r="E17">
        <v>0</v>
      </c>
      <c r="F17">
        <v>0</v>
      </c>
      <c r="G17">
        <v>60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60</v>
      </c>
      <c r="R17">
        <f>Q17/Q3</f>
        <v>0.27649769585253459</v>
      </c>
    </row>
    <row r="18" spans="1:20" x14ac:dyDescent="0.25">
      <c r="B18" t="s">
        <v>28</v>
      </c>
      <c r="C18">
        <v>18</v>
      </c>
      <c r="D18" t="s">
        <v>48</v>
      </c>
      <c r="E18">
        <v>0</v>
      </c>
      <c r="F18">
        <v>0</v>
      </c>
      <c r="G18">
        <v>19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19</v>
      </c>
      <c r="R18">
        <f>Q18/Q3</f>
        <v>8.755760368663594E-2</v>
      </c>
      <c r="S18">
        <f>(Q18+Q19+Q20)/Q3</f>
        <v>0.12442396313364056</v>
      </c>
    </row>
    <row r="19" spans="1:20" x14ac:dyDescent="0.25">
      <c r="C19">
        <v>19</v>
      </c>
      <c r="D19" t="s">
        <v>49</v>
      </c>
      <c r="E19">
        <v>0</v>
      </c>
      <c r="F19">
        <v>0</v>
      </c>
      <c r="G19">
        <v>3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3</v>
      </c>
      <c r="R19">
        <f>Q19/Q3</f>
        <v>1.3824884792626729E-2</v>
      </c>
    </row>
    <row r="20" spans="1:20" x14ac:dyDescent="0.25">
      <c r="C20">
        <v>20</v>
      </c>
      <c r="D20" t="s">
        <v>50</v>
      </c>
      <c r="E20">
        <v>0</v>
      </c>
      <c r="F20">
        <v>0</v>
      </c>
      <c r="G20">
        <v>5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5</v>
      </c>
      <c r="R20">
        <f>Q20/Q3</f>
        <v>2.3041474654377881E-2</v>
      </c>
    </row>
    <row r="21" spans="1:20" x14ac:dyDescent="0.25">
      <c r="B21" t="s">
        <v>29</v>
      </c>
      <c r="C21">
        <v>21</v>
      </c>
      <c r="D21" t="s">
        <v>51</v>
      </c>
      <c r="E21">
        <v>0</v>
      </c>
      <c r="F21">
        <v>0</v>
      </c>
      <c r="G21">
        <v>23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23</v>
      </c>
      <c r="R21">
        <f>Q21/Q3</f>
        <v>0.10599078341013825</v>
      </c>
    </row>
    <row r="22" spans="1:20" x14ac:dyDescent="0.25">
      <c r="C22">
        <v>22</v>
      </c>
      <c r="D22" t="s">
        <v>52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f>Q22/Q3</f>
        <v>0</v>
      </c>
    </row>
    <row r="23" spans="1:20" x14ac:dyDescent="0.25">
      <c r="C23">
        <v>23</v>
      </c>
      <c r="D23" t="s">
        <v>53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f>Q23/Q3</f>
        <v>0</v>
      </c>
    </row>
    <row r="24" spans="1:20" x14ac:dyDescent="0.25">
      <c r="C24">
        <v>24</v>
      </c>
      <c r="D24" t="s">
        <v>54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f>Q24/Q3</f>
        <v>0</v>
      </c>
    </row>
    <row r="25" spans="1:20" x14ac:dyDescent="0.25">
      <c r="C25">
        <v>25</v>
      </c>
      <c r="D25" t="s">
        <v>55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f>Q25/Q3</f>
        <v>0</v>
      </c>
    </row>
    <row r="26" spans="1:20" x14ac:dyDescent="0.25">
      <c r="C26">
        <v>26</v>
      </c>
      <c r="D26" t="s">
        <v>56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f>Q26/Q3</f>
        <v>0</v>
      </c>
    </row>
    <row r="27" spans="1:20" x14ac:dyDescent="0.25">
      <c r="C27">
        <v>27</v>
      </c>
      <c r="D27" t="s">
        <v>57</v>
      </c>
      <c r="E27">
        <v>0</v>
      </c>
      <c r="F27">
        <v>0</v>
      </c>
      <c r="G27">
        <v>21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f>Q27/Q3</f>
        <v>0</v>
      </c>
    </row>
    <row r="28" spans="1:20" x14ac:dyDescent="0.25">
      <c r="C28">
        <v>28</v>
      </c>
      <c r="D28" t="s">
        <v>58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f>Q28/Q3</f>
        <v>0</v>
      </c>
    </row>
    <row r="29" spans="1:20" x14ac:dyDescent="0.25">
      <c r="C29">
        <v>29</v>
      </c>
      <c r="D29" t="s">
        <v>59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f>Q29/Q3</f>
        <v>0</v>
      </c>
    </row>
    <row r="30" spans="1:20" x14ac:dyDescent="0.25">
      <c r="A30" t="s">
        <v>24</v>
      </c>
      <c r="C30">
        <v>30</v>
      </c>
      <c r="D30" t="s">
        <v>60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T30">
        <f>Q30/Q3</f>
        <v>0</v>
      </c>
    </row>
    <row r="31" spans="1:20" x14ac:dyDescent="0.25">
      <c r="C31">
        <v>31</v>
      </c>
      <c r="D31" t="s">
        <v>61</v>
      </c>
      <c r="E31">
        <v>0</v>
      </c>
      <c r="F31">
        <v>0</v>
      </c>
      <c r="G31">
        <v>10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10</v>
      </c>
      <c r="T31">
        <f>Q31/Q3</f>
        <v>4.6082949308755762E-2</v>
      </c>
    </row>
    <row r="32" spans="1:20" x14ac:dyDescent="0.25">
      <c r="C32">
        <v>32</v>
      </c>
      <c r="D32" t="s">
        <v>62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</v>
      </c>
      <c r="T32">
        <f>Q32/Q3</f>
        <v>4.608294930875576E-3</v>
      </c>
    </row>
    <row r="33" spans="3:20" x14ac:dyDescent="0.25">
      <c r="C33">
        <v>33</v>
      </c>
      <c r="D33" t="s">
        <v>63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T33">
        <f>Q33/Q3</f>
        <v>0</v>
      </c>
    </row>
    <row r="34" spans="3:20" x14ac:dyDescent="0.25">
      <c r="C34">
        <v>34</v>
      </c>
      <c r="D34" t="s">
        <v>64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T34">
        <f>Q34/Q3</f>
        <v>0</v>
      </c>
    </row>
    <row r="35" spans="3:20" x14ac:dyDescent="0.25">
      <c r="C35">
        <v>35</v>
      </c>
      <c r="D35" t="s">
        <v>65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T35">
        <f>Q35/Q3</f>
        <v>0</v>
      </c>
    </row>
    <row r="36" spans="3:20" x14ac:dyDescent="0.25">
      <c r="C36">
        <v>36</v>
      </c>
      <c r="D36" t="s">
        <v>66</v>
      </c>
      <c r="E36">
        <v>0</v>
      </c>
      <c r="F36">
        <v>0</v>
      </c>
      <c r="G36">
        <v>6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6</v>
      </c>
      <c r="T36">
        <f>Q36/Q3</f>
        <v>2.7649769585253458E-2</v>
      </c>
    </row>
    <row r="37" spans="3:20" x14ac:dyDescent="0.25">
      <c r="C37">
        <v>37</v>
      </c>
      <c r="D37" t="s">
        <v>67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T37">
        <f>Q37/Q3</f>
        <v>0</v>
      </c>
    </row>
    <row r="38" spans="3:20" x14ac:dyDescent="0.25">
      <c r="C38">
        <v>38</v>
      </c>
      <c r="D38" t="s">
        <v>68</v>
      </c>
      <c r="E38">
        <v>0</v>
      </c>
      <c r="F38">
        <v>0</v>
      </c>
      <c r="G38">
        <v>2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2</v>
      </c>
      <c r="T38">
        <f>Q38/Q3</f>
        <v>9.2165898617511521E-3</v>
      </c>
    </row>
    <row r="39" spans="3:20" x14ac:dyDescent="0.25">
      <c r="C39">
        <v>39</v>
      </c>
      <c r="D39" t="s">
        <v>69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T39">
        <f>Q39/Q3</f>
        <v>0</v>
      </c>
    </row>
    <row r="40" spans="3:20" x14ac:dyDescent="0.25">
      <c r="C40">
        <v>40</v>
      </c>
      <c r="D40" t="s">
        <v>70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T40">
        <f>Q40/Q3</f>
        <v>0</v>
      </c>
    </row>
    <row r="41" spans="3:20" x14ac:dyDescent="0.25">
      <c r="C41">
        <v>41</v>
      </c>
      <c r="D41" t="s">
        <v>71</v>
      </c>
      <c r="E41">
        <v>0</v>
      </c>
      <c r="F41">
        <v>0</v>
      </c>
      <c r="G41">
        <v>6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6</v>
      </c>
      <c r="T41">
        <f>Q41/Q3</f>
        <v>2.7649769585253458E-2</v>
      </c>
    </row>
    <row r="42" spans="3:20" x14ac:dyDescent="0.25">
      <c r="C42">
        <v>42</v>
      </c>
      <c r="D42" t="s">
        <v>72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T42">
        <f>Q42/Q3</f>
        <v>0</v>
      </c>
    </row>
    <row r="43" spans="3:20" x14ac:dyDescent="0.25">
      <c r="C43">
        <v>43</v>
      </c>
      <c r="D43" t="s">
        <v>73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T43">
        <f>Q43/Q3</f>
        <v>0</v>
      </c>
    </row>
    <row r="44" spans="3:20" x14ac:dyDescent="0.25">
      <c r="C44">
        <v>44</v>
      </c>
      <c r="D44" t="s">
        <v>74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T44">
        <f>Q44/Q3</f>
        <v>0</v>
      </c>
    </row>
    <row r="45" spans="3:20" x14ac:dyDescent="0.25">
      <c r="C45">
        <v>45</v>
      </c>
      <c r="D45" t="s">
        <v>75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T45">
        <f>Q45/Q3</f>
        <v>0</v>
      </c>
    </row>
    <row r="46" spans="3:20" x14ac:dyDescent="0.25">
      <c r="C46">
        <v>46</v>
      </c>
      <c r="D46" t="s">
        <v>76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T46">
        <f>Q46/Q3</f>
        <v>0</v>
      </c>
    </row>
    <row r="47" spans="3:20" x14ac:dyDescent="0.25">
      <c r="C47">
        <v>47</v>
      </c>
      <c r="D47" t="s">
        <v>77</v>
      </c>
      <c r="E47">
        <v>0</v>
      </c>
      <c r="F47">
        <v>0</v>
      </c>
      <c r="G47">
        <v>4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4</v>
      </c>
      <c r="T47">
        <f>Q47/Q3</f>
        <v>1.8433179723502304E-2</v>
      </c>
    </row>
    <row r="48" spans="3:20" x14ac:dyDescent="0.25">
      <c r="C48">
        <v>48</v>
      </c>
      <c r="D48" t="s">
        <v>78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T48">
        <f>Q48/Q3</f>
        <v>0</v>
      </c>
    </row>
    <row r="49" spans="1:24" x14ac:dyDescent="0.25">
      <c r="A49" t="s">
        <v>25</v>
      </c>
      <c r="B49" t="s">
        <v>30</v>
      </c>
      <c r="C49">
        <v>49</v>
      </c>
      <c r="D49" t="s">
        <v>79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U49">
        <f>Q49/Q54</f>
        <v>0</v>
      </c>
      <c r="W49">
        <f>Q49/Q3</f>
        <v>0</v>
      </c>
      <c r="X49">
        <f>Q54/Q3</f>
        <v>1.3824884792626729E-2</v>
      </c>
    </row>
    <row r="50" spans="1:24" x14ac:dyDescent="0.25">
      <c r="C50">
        <v>50</v>
      </c>
      <c r="D50" t="s">
        <v>80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U50">
        <f>Q50/Q54</f>
        <v>0</v>
      </c>
      <c r="W50">
        <f>Q50/Q3</f>
        <v>0</v>
      </c>
    </row>
    <row r="51" spans="1:24" x14ac:dyDescent="0.25">
      <c r="C51">
        <v>51</v>
      </c>
      <c r="D51" t="s">
        <v>81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U51">
        <f>Q51/Q54</f>
        <v>0</v>
      </c>
      <c r="W51">
        <f>Q51/Q3</f>
        <v>0</v>
      </c>
    </row>
    <row r="52" spans="1:24" x14ac:dyDescent="0.25">
      <c r="C52">
        <v>52</v>
      </c>
      <c r="D52" t="s">
        <v>82</v>
      </c>
      <c r="E52">
        <v>0</v>
      </c>
      <c r="F52">
        <v>0</v>
      </c>
      <c r="G52">
        <v>2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2</v>
      </c>
      <c r="U52">
        <f>Q52/Q54</f>
        <v>0.66666666666666663</v>
      </c>
      <c r="W52">
        <f>Q52/Q3</f>
        <v>9.2165898617511521E-3</v>
      </c>
    </row>
    <row r="53" spans="1:24" x14ac:dyDescent="0.25">
      <c r="C53">
        <v>53</v>
      </c>
      <c r="D53" t="s">
        <v>83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</v>
      </c>
      <c r="U53">
        <f>Q53/Q54</f>
        <v>0.33333333333333331</v>
      </c>
      <c r="W53">
        <f>Q53/Q3</f>
        <v>4.608294930875576E-3</v>
      </c>
    </row>
    <row r="54" spans="1:24" x14ac:dyDescent="0.25">
      <c r="C54">
        <v>54</v>
      </c>
      <c r="D54" t="s">
        <v>84</v>
      </c>
      <c r="E54">
        <v>0</v>
      </c>
      <c r="F54">
        <v>0</v>
      </c>
      <c r="G54">
        <v>3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3</v>
      </c>
      <c r="U54">
        <f>SUM(U49:U53)</f>
        <v>1</v>
      </c>
    </row>
    <row r="55" spans="1:24" x14ac:dyDescent="0.25">
      <c r="B55" t="s">
        <v>31</v>
      </c>
      <c r="C55">
        <v>55</v>
      </c>
      <c r="D55" t="s">
        <v>60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V55" s="3">
        <f>Q55/$Q$74</f>
        <v>1.6666666666666666E-2</v>
      </c>
      <c r="W55" s="3">
        <f>Q55/$Q$3</f>
        <v>4.608294930875576E-3</v>
      </c>
      <c r="X55">
        <f>Q74/Q3</f>
        <v>0.27649769585253459</v>
      </c>
    </row>
    <row r="56" spans="1:24" x14ac:dyDescent="0.25">
      <c r="C56">
        <v>56</v>
      </c>
      <c r="D56" t="s">
        <v>61</v>
      </c>
      <c r="E56">
        <v>0</v>
      </c>
      <c r="F56">
        <v>0</v>
      </c>
      <c r="G56">
        <v>4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4</v>
      </c>
      <c r="V56">
        <f>Q56/$Q$74</f>
        <v>6.6666666666666666E-2</v>
      </c>
      <c r="W56">
        <f>Q56/Q3</f>
        <v>1.8433179723502304E-2</v>
      </c>
    </row>
    <row r="57" spans="1:24" x14ac:dyDescent="0.25">
      <c r="C57">
        <v>57</v>
      </c>
      <c r="D57" t="s">
        <v>62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V57">
        <f>Q57/$Q$74</f>
        <v>0</v>
      </c>
      <c r="W57">
        <f>Q57/Q3</f>
        <v>0</v>
      </c>
    </row>
    <row r="58" spans="1:24" x14ac:dyDescent="0.25">
      <c r="C58">
        <v>58</v>
      </c>
      <c r="D58" t="s">
        <v>63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V58">
        <f>Q58/$Q$74</f>
        <v>0</v>
      </c>
      <c r="W58">
        <f>Q58/Q3</f>
        <v>0</v>
      </c>
    </row>
    <row r="59" spans="1:24" x14ac:dyDescent="0.25">
      <c r="C59">
        <v>59</v>
      </c>
      <c r="D59" t="s">
        <v>64</v>
      </c>
      <c r="E59">
        <v>0</v>
      </c>
      <c r="F59">
        <v>0</v>
      </c>
      <c r="G59">
        <v>2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2</v>
      </c>
      <c r="V59">
        <f>Q59/$Q$74</f>
        <v>3.3333333333333333E-2</v>
      </c>
      <c r="W59">
        <f>Q59/Q3</f>
        <v>9.2165898617511521E-3</v>
      </c>
    </row>
    <row r="60" spans="1:24" x14ac:dyDescent="0.25">
      <c r="C60">
        <v>60</v>
      </c>
      <c r="D60" t="s">
        <v>65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V60">
        <f>Q60/$Q$74</f>
        <v>0</v>
      </c>
      <c r="W60">
        <f>Q60/Q3</f>
        <v>0</v>
      </c>
    </row>
    <row r="61" spans="1:24" x14ac:dyDescent="0.25">
      <c r="C61">
        <v>61</v>
      </c>
      <c r="D61" t="s">
        <v>66</v>
      </c>
      <c r="E61">
        <v>0</v>
      </c>
      <c r="F61">
        <v>0</v>
      </c>
      <c r="G61">
        <v>5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5</v>
      </c>
      <c r="V61">
        <f>Q61/Q74</f>
        <v>8.3333333333333329E-2</v>
      </c>
      <c r="W61">
        <f>Q61/Q3</f>
        <v>2.3041474654377881E-2</v>
      </c>
    </row>
    <row r="62" spans="1:24" x14ac:dyDescent="0.25">
      <c r="C62">
        <v>62</v>
      </c>
      <c r="D62" t="s">
        <v>85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V62">
        <f>Q62/Q74</f>
        <v>0</v>
      </c>
      <c r="W62">
        <f>Q62/Q3</f>
        <v>0</v>
      </c>
    </row>
    <row r="63" spans="1:24" x14ac:dyDescent="0.25">
      <c r="C63">
        <v>63</v>
      </c>
      <c r="D63" t="s">
        <v>68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V63">
        <f>Q63/Q74</f>
        <v>0</v>
      </c>
      <c r="W63">
        <f>Q63/Q3</f>
        <v>0</v>
      </c>
    </row>
    <row r="64" spans="1:24" x14ac:dyDescent="0.25">
      <c r="C64">
        <v>64</v>
      </c>
      <c r="D64" t="s">
        <v>69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V64">
        <f>Q64/Q74</f>
        <v>0</v>
      </c>
      <c r="W64">
        <f>Q64/Q3</f>
        <v>0</v>
      </c>
    </row>
    <row r="65" spans="1:23" x14ac:dyDescent="0.25">
      <c r="C65">
        <v>65</v>
      </c>
      <c r="D65" t="s">
        <v>70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V65">
        <f>Q65/Q74</f>
        <v>0</v>
      </c>
      <c r="W65">
        <f>Q65/Q3</f>
        <v>0</v>
      </c>
    </row>
    <row r="66" spans="1:23" x14ac:dyDescent="0.25">
      <c r="C66">
        <v>66</v>
      </c>
      <c r="D66" t="s">
        <v>71</v>
      </c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</v>
      </c>
      <c r="V66">
        <f>Q66/Q74</f>
        <v>1.6666666666666666E-2</v>
      </c>
      <c r="W66">
        <f>Q66/Q3</f>
        <v>4.608294930875576E-3</v>
      </c>
    </row>
    <row r="67" spans="1:23" x14ac:dyDescent="0.25">
      <c r="C67">
        <v>67</v>
      </c>
      <c r="D67" t="s">
        <v>72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V67">
        <f>Q67/Q74</f>
        <v>0</v>
      </c>
      <c r="W67">
        <f>Q67/Q3</f>
        <v>0</v>
      </c>
    </row>
    <row r="68" spans="1:23" x14ac:dyDescent="0.25">
      <c r="C68">
        <v>68</v>
      </c>
      <c r="D68" t="s">
        <v>73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V68">
        <f>Q68/Q74</f>
        <v>0</v>
      </c>
      <c r="W68">
        <f>Q68/Q3</f>
        <v>0</v>
      </c>
    </row>
    <row r="69" spans="1:23" x14ac:dyDescent="0.25">
      <c r="C69">
        <v>69</v>
      </c>
      <c r="D69" t="s">
        <v>74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V69">
        <f>Q69/Q74</f>
        <v>0</v>
      </c>
      <c r="W69">
        <f>Q69/Q3</f>
        <v>0</v>
      </c>
    </row>
    <row r="70" spans="1:23" x14ac:dyDescent="0.25">
      <c r="C70">
        <v>70</v>
      </c>
      <c r="D70" t="s">
        <v>75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V70">
        <f>Q70/Q74</f>
        <v>0</v>
      </c>
      <c r="W70">
        <f>Q70/Q3</f>
        <v>0</v>
      </c>
    </row>
    <row r="71" spans="1:23" x14ac:dyDescent="0.25">
      <c r="C71">
        <v>71</v>
      </c>
      <c r="D71" t="s">
        <v>86</v>
      </c>
      <c r="E71">
        <v>0</v>
      </c>
      <c r="F71">
        <v>0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</v>
      </c>
      <c r="V71">
        <f>Q71/Q74</f>
        <v>1.6666666666666666E-2</v>
      </c>
      <c r="W71">
        <f>Q71/Q3</f>
        <v>4.608294930875576E-3</v>
      </c>
    </row>
    <row r="72" spans="1:23" x14ac:dyDescent="0.25">
      <c r="C72">
        <v>72</v>
      </c>
      <c r="D72" t="s">
        <v>77</v>
      </c>
      <c r="E72">
        <v>0</v>
      </c>
      <c r="F72">
        <v>0</v>
      </c>
      <c r="G72">
        <v>21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21</v>
      </c>
      <c r="V72">
        <f>Q72/Q74</f>
        <v>0.35</v>
      </c>
      <c r="W72">
        <f>Q72/Q3</f>
        <v>9.6774193548387094E-2</v>
      </c>
    </row>
    <row r="73" spans="1:23" x14ac:dyDescent="0.25">
      <c r="C73">
        <v>73</v>
      </c>
      <c r="D73" t="s">
        <v>78</v>
      </c>
      <c r="E73">
        <v>0</v>
      </c>
      <c r="F73">
        <v>0</v>
      </c>
      <c r="G73">
        <v>25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25</v>
      </c>
      <c r="V73">
        <f>Q73/Q74</f>
        <v>0.41666666666666669</v>
      </c>
      <c r="W73">
        <f>Q73/Q3</f>
        <v>0.1152073732718894</v>
      </c>
    </row>
    <row r="74" spans="1:23" x14ac:dyDescent="0.25">
      <c r="C74">
        <v>74</v>
      </c>
      <c r="D74" t="s">
        <v>87</v>
      </c>
      <c r="E74">
        <v>0</v>
      </c>
      <c r="F74">
        <v>0</v>
      </c>
      <c r="G74">
        <v>60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60</v>
      </c>
      <c r="V74" s="2">
        <f>SUM(V55:V73)</f>
        <v>1</v>
      </c>
    </row>
    <row r="75" spans="1:23" x14ac:dyDescent="0.25">
      <c r="A75" t="s">
        <v>26</v>
      </c>
      <c r="C75">
        <v>75</v>
      </c>
      <c r="D75" t="s">
        <v>88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V75" t="s">
        <v>89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crisis_src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mingus</cp:lastModifiedBy>
  <dcterms:created xsi:type="dcterms:W3CDTF">2020-09-17T23:13:26Z</dcterms:created>
  <dcterms:modified xsi:type="dcterms:W3CDTF">2020-09-17T23:50:26Z</dcterms:modified>
</cp:coreProperties>
</file>