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_t\Google Drive\PhDstuff\evaluation_RecSys\implementation\python\tois2021\sigir2020-master\FP_metrics\visualization\"/>
    </mc:Choice>
  </mc:AlternateContent>
  <xr:revisionPtr revIDLastSave="0" documentId="13_ncr:1_{85D81908-A6A2-4E4F-826B-78C1C3E33FD0}" xr6:coauthVersionLast="45" xr6:coauthVersionMax="45" xr10:uidLastSave="{00000000-0000-0000-0000-000000000000}"/>
  <bookViews>
    <workbookView xWindow="-108" yWindow="-108" windowWidth="23256" windowHeight="12576" activeTab="2" xr2:uid="{939C8B5F-1BB3-4822-B032-1A79A0A6BB84}"/>
  </bookViews>
  <sheets>
    <sheet name="ndcg_l_full" sheetId="2" r:id="rId1"/>
    <sheet name="ndcg_l_binary" sheetId="1" r:id="rId2"/>
    <sheet name="mrr_antim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3" l="1"/>
  <c r="P6" i="3"/>
  <c r="Q5" i="3"/>
  <c r="P4" i="3"/>
  <c r="P7" i="3" s="1"/>
  <c r="Q3" i="3"/>
  <c r="Q7" i="3" s="1"/>
  <c r="P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G3" i="2"/>
  <c r="F4" i="1"/>
  <c r="F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G3" i="1"/>
  <c r="S3" i="1" s="1"/>
  <c r="F3" i="1"/>
  <c r="Q3" i="1" s="1"/>
  <c r="R3" i="2" l="1"/>
  <c r="T3" i="2"/>
  <c r="T14" i="2"/>
  <c r="P15" i="2"/>
  <c r="R14" i="2"/>
  <c r="O15" i="2"/>
  <c r="G4" i="2"/>
  <c r="Q14" i="1"/>
  <c r="N15" i="1"/>
  <c r="S14" i="1"/>
  <c r="O15" i="1"/>
  <c r="Q5" i="1"/>
  <c r="F6" i="1"/>
  <c r="G4" i="1"/>
  <c r="Q4" i="1"/>
  <c r="R4" i="2" l="1"/>
  <c r="G5" i="2"/>
  <c r="R15" i="2"/>
  <c r="O16" i="2"/>
  <c r="P16" i="2"/>
  <c r="T15" i="2"/>
  <c r="T4" i="2"/>
  <c r="S15" i="1"/>
  <c r="O16" i="1"/>
  <c r="Q15" i="1"/>
  <c r="N16" i="1"/>
  <c r="G5" i="1"/>
  <c r="S4" i="1"/>
  <c r="F7" i="1"/>
  <c r="Q6" i="1"/>
  <c r="T5" i="2" l="1"/>
  <c r="O17" i="2"/>
  <c r="R16" i="2"/>
  <c r="R5" i="2"/>
  <c r="G6" i="2"/>
  <c r="T16" i="2"/>
  <c r="P17" i="2"/>
  <c r="Q16" i="1"/>
  <c r="N17" i="1"/>
  <c r="S16" i="1"/>
  <c r="O17" i="1"/>
  <c r="Q7" i="1"/>
  <c r="F8" i="1"/>
  <c r="S5" i="1"/>
  <c r="G6" i="1"/>
  <c r="T17" i="2" l="1"/>
  <c r="P18" i="2"/>
  <c r="T6" i="2"/>
  <c r="R17" i="2"/>
  <c r="O18" i="2"/>
  <c r="G7" i="2"/>
  <c r="R6" i="2"/>
  <c r="G7" i="1"/>
  <c r="S6" i="1"/>
  <c r="F9" i="1"/>
  <c r="Q8" i="1"/>
  <c r="Q17" i="1"/>
  <c r="N18" i="1"/>
  <c r="S17" i="1"/>
  <c r="O18" i="1"/>
  <c r="R7" i="2" l="1"/>
  <c r="G8" i="2"/>
  <c r="R18" i="2"/>
  <c r="O19" i="2"/>
  <c r="T18" i="2"/>
  <c r="P19" i="2"/>
  <c r="T7" i="2"/>
  <c r="Q18" i="1"/>
  <c r="N19" i="1"/>
  <c r="S18" i="1"/>
  <c r="O19" i="1"/>
  <c r="Q9" i="1"/>
  <c r="F10" i="1"/>
  <c r="S7" i="1"/>
  <c r="G8" i="1"/>
  <c r="R19" i="2" l="1"/>
  <c r="O20" i="2"/>
  <c r="R8" i="2"/>
  <c r="G9" i="2"/>
  <c r="T8" i="2"/>
  <c r="P20" i="2"/>
  <c r="T19" i="2"/>
  <c r="G9" i="1"/>
  <c r="S8" i="1"/>
  <c r="Q19" i="1"/>
  <c r="N20" i="1"/>
  <c r="S19" i="1"/>
  <c r="O20" i="1"/>
  <c r="F11" i="1"/>
  <c r="Q10" i="1"/>
  <c r="T20" i="2" l="1"/>
  <c r="P21" i="2"/>
  <c r="O21" i="2"/>
  <c r="R20" i="2"/>
  <c r="R9" i="2"/>
  <c r="G10" i="2"/>
  <c r="T9" i="2"/>
  <c r="Q20" i="1"/>
  <c r="N21" i="1"/>
  <c r="S20" i="1"/>
  <c r="O21" i="1"/>
  <c r="Q11" i="1"/>
  <c r="F12" i="1"/>
  <c r="S9" i="1"/>
  <c r="G10" i="1"/>
  <c r="T10" i="2" l="1"/>
  <c r="R21" i="2"/>
  <c r="O22" i="2"/>
  <c r="R22" i="2" s="1"/>
  <c r="T21" i="2"/>
  <c r="P22" i="2"/>
  <c r="T22" i="2" s="1"/>
  <c r="G11" i="2"/>
  <c r="R10" i="2"/>
  <c r="S21" i="1"/>
  <c r="O22" i="1"/>
  <c r="S22" i="1" s="1"/>
  <c r="G11" i="1"/>
  <c r="S10" i="1"/>
  <c r="F13" i="1"/>
  <c r="Q13" i="1" s="1"/>
  <c r="Q12" i="1"/>
  <c r="Q21" i="1"/>
  <c r="N22" i="1"/>
  <c r="Q22" i="1" s="1"/>
  <c r="R11" i="2" l="1"/>
  <c r="G12" i="2"/>
  <c r="T11" i="2"/>
  <c r="S11" i="1"/>
  <c r="G12" i="1"/>
  <c r="T12" i="2" l="1"/>
  <c r="T13" i="2"/>
  <c r="R12" i="2"/>
  <c r="G13" i="2"/>
  <c r="R13" i="2" s="1"/>
  <c r="G13" i="1"/>
  <c r="S13" i="1" s="1"/>
  <c r="S12" i="1"/>
</calcChain>
</file>

<file path=xl/sharedStrings.xml><?xml version="1.0" encoding="utf-8"?>
<sst xmlns="http://schemas.openxmlformats.org/spreadsheetml/2006/main" count="125" uniqueCount="67">
  <si>
    <t>rank</t>
  </si>
  <si>
    <t>rel</t>
  </si>
  <si>
    <t>rel(positive ratings)</t>
  </si>
  <si>
    <t>rel(negative ratings)</t>
  </si>
  <si>
    <t>discount</t>
  </si>
  <si>
    <t>dcg</t>
  </si>
  <si>
    <t>dcl</t>
  </si>
  <si>
    <t>test data</t>
  </si>
  <si>
    <r>
      <rPr>
        <b/>
        <sz val="11"/>
        <color theme="8" tint="-0.249977111117893"/>
        <rFont val="Calibri"/>
        <family val="2"/>
        <scheme val="minor"/>
      </rPr>
      <t>ideal ranking_p</t>
    </r>
    <r>
      <rPr>
        <sz val="11"/>
        <color theme="8" tint="-0.249977111117893"/>
        <rFont val="Calibri"/>
        <family val="2"/>
        <scheme val="minor"/>
      </rPr>
      <t xml:space="preserve"> (based on positive test ratings) with (&gt;0) -&gt; 1 and 0 -&gt; 0</t>
    </r>
  </si>
  <si>
    <r>
      <rPr>
        <b/>
        <sz val="11"/>
        <color rgb="FF3333FF"/>
        <rFont val="Calibri"/>
        <family val="2"/>
        <scheme val="minor"/>
      </rPr>
      <t>ideal ranking_n</t>
    </r>
    <r>
      <rPr>
        <sz val="11"/>
        <color rgb="FF3333FF"/>
        <rFont val="Calibri"/>
        <family val="2"/>
        <scheme val="minor"/>
      </rPr>
      <t>(based on negative test ratings with 0 -&gt; 1 and (&gt; 0) -&gt; 0</t>
    </r>
  </si>
  <si>
    <r>
      <rPr>
        <b/>
        <sz val="11"/>
        <color theme="8" tint="-0.249977111117893"/>
        <rFont val="Calibri"/>
        <family val="2"/>
        <scheme val="minor"/>
      </rPr>
      <t>idcg</t>
    </r>
    <r>
      <rPr>
        <sz val="11"/>
        <color theme="8" tint="-0.249977111117893"/>
        <rFont val="Calibri"/>
        <family val="2"/>
        <scheme val="minor"/>
      </rPr>
      <t xml:space="preserve"> = ideal ranking_p/discount</t>
    </r>
  </si>
  <si>
    <r>
      <rPr>
        <b/>
        <sz val="11"/>
        <color theme="8" tint="-0.249977111117893"/>
        <rFont val="Calibri"/>
        <family val="2"/>
        <scheme val="minor"/>
      </rPr>
      <t>idcl</t>
    </r>
    <r>
      <rPr>
        <sz val="11"/>
        <color theme="8" tint="-0.249977111117893"/>
        <rFont val="Calibri"/>
        <family val="2"/>
        <scheme val="minor"/>
      </rPr>
      <t xml:space="preserve"> = ideal ranking _n/discount</t>
    </r>
  </si>
  <si>
    <r>
      <rPr>
        <b/>
        <sz val="11"/>
        <color theme="8" tint="-0.249977111117893"/>
        <rFont val="Calibri"/>
        <family val="2"/>
        <scheme val="minor"/>
      </rPr>
      <t>ndcg</t>
    </r>
    <r>
      <rPr>
        <sz val="11"/>
        <color theme="8" tint="-0.249977111117893"/>
        <rFont val="Calibri"/>
        <family val="2"/>
        <scheme val="minor"/>
      </rPr>
      <t xml:space="preserve"> = dcg/idcg</t>
    </r>
  </si>
  <si>
    <r>
      <rPr>
        <b/>
        <sz val="11"/>
        <color theme="8" tint="-0.249977111117893"/>
        <rFont val="Calibri"/>
        <family val="2"/>
        <scheme val="minor"/>
      </rPr>
      <t xml:space="preserve">ndcl </t>
    </r>
    <r>
      <rPr>
        <sz val="11"/>
        <color theme="8" tint="-0.249977111117893"/>
        <rFont val="Calibri"/>
        <family val="2"/>
        <scheme val="minor"/>
      </rPr>
      <t>= dcl/idcl</t>
    </r>
  </si>
  <si>
    <t>?</t>
  </si>
  <si>
    <t>DETAILS</t>
  </si>
  <si>
    <t>represents the order of the ratings</t>
  </si>
  <si>
    <t xml:space="preserve">rel </t>
  </si>
  <si>
    <t>represents the ratings (0 --&gt; negative rating, 1 and 2 ---&gt;positive ratings and ? --&gt; not rated)</t>
  </si>
  <si>
    <t>rel (positive ratings)</t>
  </si>
  <si>
    <t>is the filtered list containing only positive ratings (all of them --1 or 2-- are set to one), the non-rated ones are set to zero</t>
  </si>
  <si>
    <t>rel (negative ratings)</t>
  </si>
  <si>
    <t>is the filtered list containing only negative ratings (zeroes are set to one), the non-rated ones are set to zero</t>
  </si>
  <si>
    <t>is the logarithmic function for discount log_2(k+1)</t>
  </si>
  <si>
    <t>discounted cumulative gain computed as rel(positive ratings)/discount</t>
  </si>
  <si>
    <t>discounted cumulative loss computed as rel(negative ratings)/discount</t>
  </si>
  <si>
    <t>represents the ground truth (present in the test set)  of a particular user</t>
  </si>
  <si>
    <t xml:space="preserve">ideal ranking_p </t>
  </si>
  <si>
    <r>
      <t xml:space="preserve">this is a ordered ranking of </t>
    </r>
    <r>
      <rPr>
        <b/>
        <sz val="11"/>
        <color theme="8" tint="-0.249977111117893"/>
        <rFont val="Calibri"/>
        <family val="2"/>
        <scheme val="minor"/>
      </rPr>
      <t>positive</t>
    </r>
    <r>
      <rPr>
        <sz val="11"/>
        <color theme="8" tint="-0.249977111117893"/>
        <rFont val="Calibri"/>
        <family val="2"/>
        <scheme val="minor"/>
      </rPr>
      <t xml:space="preserve"> ratings in test data with (&gt;0) -&gt; 1 and 0 -&gt; 0</t>
    </r>
  </si>
  <si>
    <t xml:space="preserve">ideal ranking_n </t>
  </si>
  <si>
    <r>
      <t xml:space="preserve">this is a ordered ranking of </t>
    </r>
    <r>
      <rPr>
        <b/>
        <sz val="11"/>
        <color rgb="FF3333FF"/>
        <rFont val="Calibri"/>
        <family val="2"/>
        <scheme val="minor"/>
      </rPr>
      <t>negative</t>
    </r>
    <r>
      <rPr>
        <sz val="11"/>
        <color rgb="FF3333FF"/>
        <rFont val="Calibri"/>
        <family val="2"/>
        <scheme val="minor"/>
      </rPr>
      <t xml:space="preserve"> ratings in test data with 0 -&gt; 1 and (&gt; 0) -&gt; 0</t>
    </r>
  </si>
  <si>
    <t>idcg</t>
  </si>
  <si>
    <t>dcg for the ideal ranking_p</t>
  </si>
  <si>
    <t>idcl</t>
  </si>
  <si>
    <t>dcl for the ideal ranking_n</t>
  </si>
  <si>
    <t>ndcg</t>
  </si>
  <si>
    <t>normalized dcg considering dcg and ideal ranking_p</t>
  </si>
  <si>
    <t>ndcl</t>
  </si>
  <si>
    <t>normalized dcl considering dcg and ideal ranking_n</t>
  </si>
  <si>
    <t>list</t>
  </si>
  <si>
    <t>rel with (5) -&gt; 2, (4) -&gt; 1, (3)-&gt;-1, (2)-&gt; -2, (1)-&gt; -3</t>
  </si>
  <si>
    <t>non rel</t>
  </si>
  <si>
    <t>-discount (FOR DCL)</t>
  </si>
  <si>
    <t>Full Scale Ratings [1,2,3,4,5]</t>
  </si>
  <si>
    <t>Binary Rankings [0,1,2] 1 and 2 treated as relevant</t>
  </si>
  <si>
    <t>discount for DCL</t>
  </si>
  <si>
    <t>represents the order of the items</t>
  </si>
  <si>
    <t>represents the relevance of the ratings (5 and 4 --&gt; positive ratings, 1, 2 and 3 ---&gt;negative ratings and ? --&gt; not rated [zero])</t>
  </si>
  <si>
    <t>list 1</t>
  </si>
  <si>
    <t>list 2</t>
  </si>
  <si>
    <t>list 3</t>
  </si>
  <si>
    <t>list 4</t>
  </si>
  <si>
    <t>Reciprocal Rank</t>
  </si>
  <si>
    <t>Anti Reciprocal Rank</t>
  </si>
  <si>
    <t>list1</t>
  </si>
  <si>
    <t>list2</t>
  </si>
  <si>
    <t>list3</t>
  </si>
  <si>
    <t>list4</t>
  </si>
  <si>
    <t>Mean</t>
  </si>
  <si>
    <t>unrated items are assumed to be irrelevant</t>
  </si>
  <si>
    <t>negative discount</t>
  </si>
  <si>
    <r>
      <rPr>
        <b/>
        <sz val="11"/>
        <color theme="8" tint="-0.249977111117893"/>
        <rFont val="Calibri"/>
        <family val="2"/>
        <scheme val="minor"/>
      </rPr>
      <t>[descending sorted] ideal ranking_p</t>
    </r>
    <r>
      <rPr>
        <sz val="11"/>
        <color theme="8" tint="-0.249977111117893"/>
        <rFont val="Calibri"/>
        <family val="2"/>
        <scheme val="minor"/>
      </rPr>
      <t xml:space="preserve"> (based on positive test ratings) with (5) -&gt; 2, (4) -&gt; 1 and (&lt;=3) -&gt; 0</t>
    </r>
  </si>
  <si>
    <r>
      <rPr>
        <b/>
        <sz val="11"/>
        <color rgb="FF3333FF"/>
        <rFont val="Calibri"/>
        <family val="2"/>
        <scheme val="minor"/>
      </rPr>
      <t>[ascending sorted] ideal ranking_n</t>
    </r>
    <r>
      <rPr>
        <sz val="11"/>
        <color rgb="FF3333FF"/>
        <rFont val="Calibri"/>
        <family val="2"/>
        <scheme val="minor"/>
      </rPr>
      <t>(based on negative test ratings with (5 or 4) -&gt; 0 and  (3) -&gt; -1, (2) -&gt; -2, (1) -&gt; -3</t>
    </r>
  </si>
  <si>
    <r>
      <t xml:space="preserve">this is a ordered ranking of </t>
    </r>
    <r>
      <rPr>
        <b/>
        <sz val="11"/>
        <color theme="8" tint="-0.249977111117893"/>
        <rFont val="Calibri"/>
        <family val="2"/>
        <scheme val="minor"/>
      </rPr>
      <t>positive</t>
    </r>
    <r>
      <rPr>
        <sz val="11"/>
        <color theme="8" tint="-0.249977111117893"/>
        <rFont val="Calibri"/>
        <family val="2"/>
        <scheme val="minor"/>
      </rPr>
      <t xml:space="preserve"> ratings in test data with with (5) -&gt; 2, (4) -&gt; 1 and (&lt;=3) -&gt; 0</t>
    </r>
  </si>
  <si>
    <r>
      <t xml:space="preserve">this is a ordered ranking of </t>
    </r>
    <r>
      <rPr>
        <b/>
        <sz val="11"/>
        <color rgb="FF3333FF"/>
        <rFont val="Calibri"/>
        <family val="2"/>
        <scheme val="minor"/>
      </rPr>
      <t>negative</t>
    </r>
    <r>
      <rPr>
        <sz val="11"/>
        <color rgb="FF3333FF"/>
        <rFont val="Calibri"/>
        <family val="2"/>
        <scheme val="minor"/>
      </rPr>
      <t xml:space="preserve"> ratings in test data with (5 or 4) -&gt; 0 and  (3) -&gt; -1, (2) -&gt; -2, (1) -&gt; -3</t>
    </r>
  </si>
  <si>
    <t>is the filtered list containing only negative ratings (not used)</t>
  </si>
  <si>
    <t>MRR and anti 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</si>
</sst>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/>
    <xf numFmtId="0" fontId="0" fillId="5" borderId="1" xfId="0" quotePrefix="1" applyFill="1" applyBorder="1"/>
    <xf numFmtId="0" fontId="0" fillId="5" borderId="0" xfId="0" applyFill="1" applyAlignment="1">
      <alignment wrapText="1"/>
    </xf>
    <xf numFmtId="0" fontId="0" fillId="5" borderId="0" xfId="0" applyFill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5" borderId="1" xfId="0" applyFill="1" applyBorder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2" borderId="0" xfId="0" quotePrefix="1" applyFill="1"/>
    <xf numFmtId="0" fontId="0" fillId="5" borderId="0" xfId="0" quotePrefix="1" applyFill="1"/>
    <xf numFmtId="0" fontId="6" fillId="5" borderId="0" xfId="0" quotePrefix="1" applyFont="1" applyFill="1"/>
    <xf numFmtId="0" fontId="6" fillId="6" borderId="0" xfId="0" applyFont="1" applyFill="1"/>
    <xf numFmtId="0" fontId="6" fillId="8" borderId="0" xfId="0" applyFont="1" applyFill="1"/>
    <xf numFmtId="0" fontId="6" fillId="5" borderId="0" xfId="0" applyFont="1" applyFill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0" fillId="0" borderId="0" xfId="0" quotePrefix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Alignment="1">
      <alignment wrapText="1"/>
    </xf>
    <xf numFmtId="0" fontId="1" fillId="0" borderId="1" xfId="0" applyFont="1" applyBorder="1"/>
    <xf numFmtId="0" fontId="4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10" borderId="1" xfId="0" quotePrefix="1" applyFill="1" applyBorder="1"/>
    <xf numFmtId="0" fontId="0" fillId="10" borderId="0" xfId="0" quotePrefix="1" applyFill="1"/>
    <xf numFmtId="0" fontId="4" fillId="0" borderId="1" xfId="0" applyFont="1" applyBorder="1"/>
    <xf numFmtId="0" fontId="0" fillId="10" borderId="1" xfId="0" applyFill="1" applyBorder="1"/>
    <xf numFmtId="0" fontId="0" fillId="10" borderId="0" xfId="0" applyFill="1"/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6E76-0EBA-41E4-B1E3-6C58446A65C7}">
  <dimension ref="A1:V45"/>
  <sheetViews>
    <sheetView workbookViewId="0">
      <selection activeCell="C42" sqref="C42:O42"/>
    </sheetView>
  </sheetViews>
  <sheetFormatPr defaultRowHeight="14.4" x14ac:dyDescent="0.3"/>
  <cols>
    <col min="12" max="12" width="14.5546875" customWidth="1"/>
    <col min="13" max="13" width="14.109375" customWidth="1"/>
  </cols>
  <sheetData>
    <row r="1" spans="1:22" ht="46.2" customHeight="1" x14ac:dyDescent="0.4">
      <c r="A1" s="43" t="s">
        <v>43</v>
      </c>
    </row>
    <row r="2" spans="1:22" ht="115.2" customHeight="1" x14ac:dyDescent="0.3">
      <c r="A2" t="s">
        <v>0</v>
      </c>
      <c r="B2" s="1" t="s">
        <v>39</v>
      </c>
      <c r="C2" s="10" t="s">
        <v>40</v>
      </c>
      <c r="D2" s="34" t="s">
        <v>41</v>
      </c>
      <c r="E2" s="4" t="s">
        <v>4</v>
      </c>
      <c r="F2" s="47" t="s">
        <v>42</v>
      </c>
      <c r="G2" s="5" t="s">
        <v>5</v>
      </c>
      <c r="H2" s="35" t="s">
        <v>6</v>
      </c>
      <c r="J2" s="7" t="s">
        <v>7</v>
      </c>
      <c r="L2" s="8" t="s">
        <v>61</v>
      </c>
      <c r="M2" s="9" t="s">
        <v>62</v>
      </c>
      <c r="N2" s="10"/>
      <c r="O2" s="8" t="s">
        <v>10</v>
      </c>
      <c r="P2" s="11" t="s">
        <v>11</v>
      </c>
      <c r="Q2" s="12"/>
      <c r="R2" s="8" t="s">
        <v>12</v>
      </c>
      <c r="S2" s="12"/>
      <c r="T2" s="11" t="s">
        <v>13</v>
      </c>
    </row>
    <row r="3" spans="1:22" x14ac:dyDescent="0.3">
      <c r="A3">
        <v>1</v>
      </c>
      <c r="B3" s="13" t="s">
        <v>14</v>
      </c>
      <c r="C3" s="36">
        <v>0</v>
      </c>
      <c r="D3" s="37">
        <v>0</v>
      </c>
      <c r="E3" s="4">
        <v>1</v>
      </c>
      <c r="F3" s="4">
        <f>E3*(-1)</f>
        <v>-1</v>
      </c>
      <c r="G3" s="5">
        <f>MAX(0,C3/E3)</f>
        <v>0</v>
      </c>
      <c r="H3" s="5">
        <f>-MIN(0,C3)/F3</f>
        <v>0</v>
      </c>
      <c r="J3" s="7">
        <v>5</v>
      </c>
      <c r="L3" s="16">
        <v>2</v>
      </c>
      <c r="M3" s="17">
        <v>-3</v>
      </c>
      <c r="O3" s="16">
        <f>MAX(0,L3)/E3</f>
        <v>2</v>
      </c>
      <c r="P3" s="18">
        <f>-MIN(0,M3)/E3</f>
        <v>3</v>
      </c>
      <c r="Q3" s="12"/>
      <c r="R3" s="16">
        <f>G3/O3</f>
        <v>0</v>
      </c>
      <c r="S3" s="12"/>
      <c r="T3" s="18">
        <f>H3/P3</f>
        <v>0</v>
      </c>
      <c r="V3" s="44"/>
    </row>
    <row r="4" spans="1:22" x14ac:dyDescent="0.3">
      <c r="A4">
        <v>2</v>
      </c>
      <c r="B4" s="19">
        <v>5</v>
      </c>
      <c r="C4" s="20">
        <v>2</v>
      </c>
      <c r="D4" s="38">
        <v>0</v>
      </c>
      <c r="E4" s="4">
        <v>1.5849625007211563</v>
      </c>
      <c r="F4" s="4">
        <f t="shared" ref="F4:F22" si="0">E4*(-1)</f>
        <v>-1.5849625007211563</v>
      </c>
      <c r="G4" s="5">
        <f>MAX(0,C4/E4)+G3</f>
        <v>1.2618595071429148</v>
      </c>
      <c r="H4" s="5">
        <f>-MIN(0,(C4/E4))+H3</f>
        <v>0</v>
      </c>
      <c r="J4" s="7">
        <v>5</v>
      </c>
      <c r="L4" s="16">
        <v>2</v>
      </c>
      <c r="M4" s="17">
        <v>-3</v>
      </c>
      <c r="O4" s="16">
        <f>MAX(0,(L4/E4))+O3</f>
        <v>3.2618595071429146</v>
      </c>
      <c r="P4" s="18">
        <f>-MIN(0,(M4/E4))+P3</f>
        <v>4.8927892607143724</v>
      </c>
      <c r="Q4" s="12"/>
      <c r="R4" s="16">
        <f>(G4/O4)</f>
        <v>0.38685280723454163</v>
      </c>
      <c r="S4" s="12"/>
      <c r="T4" s="18">
        <f>H4/P4</f>
        <v>0</v>
      </c>
      <c r="V4" s="45"/>
    </row>
    <row r="5" spans="1:22" x14ac:dyDescent="0.3">
      <c r="A5">
        <v>3</v>
      </c>
      <c r="B5" s="22">
        <v>1</v>
      </c>
      <c r="C5" s="23">
        <v>-3</v>
      </c>
      <c r="D5" s="39">
        <v>-3</v>
      </c>
      <c r="E5" s="4">
        <v>2</v>
      </c>
      <c r="F5" s="4">
        <f t="shared" si="0"/>
        <v>-2</v>
      </c>
      <c r="G5" s="5">
        <f>MAX(0,C5/E5)+G4</f>
        <v>1.2618595071429148</v>
      </c>
      <c r="H5" s="5">
        <f>-MIN(0,(C5/E5))+H4</f>
        <v>1.5</v>
      </c>
      <c r="J5" s="7">
        <v>5</v>
      </c>
      <c r="L5" s="16">
        <v>2</v>
      </c>
      <c r="M5" s="17">
        <v>-3</v>
      </c>
      <c r="O5" s="16">
        <f>MAX(0,(L5/E5))+O4</f>
        <v>4.2618595071429146</v>
      </c>
      <c r="P5" s="18">
        <f>-MIN(0,(M5/E5))+P4</f>
        <v>6.3927892607143724</v>
      </c>
      <c r="Q5" s="12"/>
      <c r="R5" s="16">
        <f>(G5/O5)</f>
        <v>0.29608191096586528</v>
      </c>
      <c r="S5" s="12"/>
      <c r="T5" s="18">
        <f>H5/P5</f>
        <v>0.23463936301137825</v>
      </c>
      <c r="V5" s="45"/>
    </row>
    <row r="6" spans="1:22" x14ac:dyDescent="0.3">
      <c r="A6">
        <v>4</v>
      </c>
      <c r="B6" s="25" t="s">
        <v>14</v>
      </c>
      <c r="C6" s="15">
        <v>0</v>
      </c>
      <c r="D6" s="40">
        <v>0</v>
      </c>
      <c r="E6" s="4">
        <v>2.3219280948873622</v>
      </c>
      <c r="F6" s="4">
        <f t="shared" si="0"/>
        <v>-2.3219280948873622</v>
      </c>
      <c r="G6" s="5">
        <f>MAX(0,C6/E6)+G5</f>
        <v>1.2618595071429148</v>
      </c>
      <c r="H6" s="5">
        <f>-MIN(0,(C6/E6))+H5</f>
        <v>1.5</v>
      </c>
      <c r="J6" s="7">
        <v>5</v>
      </c>
      <c r="L6" s="16">
        <v>2</v>
      </c>
      <c r="M6" s="17">
        <v>-3</v>
      </c>
      <c r="O6" s="16">
        <f>MAX(0,(L6/E6))+O5</f>
        <v>5.1232126232897004</v>
      </c>
      <c r="P6" s="18">
        <f>-MIN(0,(M6/E6))+P5</f>
        <v>7.6848189349345519</v>
      </c>
      <c r="Q6" s="12"/>
      <c r="R6" s="16">
        <f>(G6/O6)</f>
        <v>0.24630238874072999</v>
      </c>
      <c r="S6" s="12"/>
      <c r="T6" s="18">
        <f>H6/P6</f>
        <v>0.19519002499605084</v>
      </c>
      <c r="V6" s="45"/>
    </row>
    <row r="7" spans="1:22" x14ac:dyDescent="0.3">
      <c r="A7">
        <v>5</v>
      </c>
      <c r="B7" s="22">
        <v>2</v>
      </c>
      <c r="C7" s="23">
        <v>-2</v>
      </c>
      <c r="D7" s="39">
        <v>-2</v>
      </c>
      <c r="E7" s="4">
        <v>2.5849625007211561</v>
      </c>
      <c r="F7" s="4">
        <f t="shared" si="0"/>
        <v>-2.5849625007211561</v>
      </c>
      <c r="G7" s="5">
        <f>MAX(0,C7/E7)+G6</f>
        <v>1.2618595071429148</v>
      </c>
      <c r="H7" s="5">
        <f>-MIN(0,(C7/E7))+H6</f>
        <v>2.2737056144690833</v>
      </c>
      <c r="J7" s="7">
        <v>4</v>
      </c>
      <c r="L7" s="16">
        <v>1</v>
      </c>
      <c r="M7" s="17">
        <v>-2</v>
      </c>
      <c r="O7" s="16">
        <f>MAX(0,(L7/E7))+O6</f>
        <v>5.510065430524242</v>
      </c>
      <c r="P7" s="18">
        <f>-MIN(0,(M7/E7))+P6</f>
        <v>8.4585245494036343</v>
      </c>
      <c r="Q7" s="12"/>
      <c r="R7" s="16">
        <f>(G7/O7)</f>
        <v>0.22900989526413995</v>
      </c>
      <c r="S7" s="12"/>
      <c r="T7" s="18">
        <f>H7/P7</f>
        <v>0.26880640957995328</v>
      </c>
      <c r="V7" s="45"/>
    </row>
    <row r="8" spans="1:22" x14ac:dyDescent="0.3">
      <c r="A8">
        <v>6</v>
      </c>
      <c r="B8" s="19">
        <v>4</v>
      </c>
      <c r="C8" s="20">
        <v>1</v>
      </c>
      <c r="D8" s="38">
        <v>0</v>
      </c>
      <c r="E8" s="4">
        <v>2.8073549220576042</v>
      </c>
      <c r="F8" s="4">
        <f t="shared" si="0"/>
        <v>-2.8073549220576042</v>
      </c>
      <c r="G8" s="5">
        <f>MAX(0,C8/E8)+G7</f>
        <v>1.618066694250937</v>
      </c>
      <c r="H8" s="5">
        <f>-MIN(0,(C8/E8))+H7</f>
        <v>2.2737056144690833</v>
      </c>
      <c r="J8" s="7">
        <v>4</v>
      </c>
      <c r="L8" s="16">
        <v>1</v>
      </c>
      <c r="M8" s="17">
        <v>-2</v>
      </c>
      <c r="O8" s="16">
        <f>MAX(0,(L8/E8))+O7</f>
        <v>5.8662726176322639</v>
      </c>
      <c r="P8" s="18">
        <f>-MIN(0,(M8/E8))+P7</f>
        <v>9.1709389236196781</v>
      </c>
      <c r="Q8" s="12"/>
      <c r="R8" s="16">
        <f>(G8/O8)</f>
        <v>0.27582534936878172</v>
      </c>
      <c r="S8" s="12"/>
      <c r="T8" s="18">
        <f>H8/P8</f>
        <v>0.24792506344286877</v>
      </c>
      <c r="V8" s="45"/>
    </row>
    <row r="9" spans="1:22" x14ac:dyDescent="0.3">
      <c r="A9">
        <v>7</v>
      </c>
      <c r="B9" s="22">
        <v>3</v>
      </c>
      <c r="C9" s="23">
        <v>-1</v>
      </c>
      <c r="D9" s="39">
        <v>-1</v>
      </c>
      <c r="E9" s="4">
        <v>3</v>
      </c>
      <c r="F9" s="4">
        <f t="shared" si="0"/>
        <v>-3</v>
      </c>
      <c r="G9" s="5">
        <f>MAX(0,C9/E9)+G8</f>
        <v>1.618066694250937</v>
      </c>
      <c r="H9" s="5">
        <f>-MIN(0,(C9/E9))+H8</f>
        <v>2.6070389478024167</v>
      </c>
      <c r="J9" s="7">
        <v>4</v>
      </c>
      <c r="L9" s="16">
        <v>1</v>
      </c>
      <c r="M9" s="17">
        <v>-2</v>
      </c>
      <c r="O9" s="16">
        <f>MAX(0,(L9/E9))+O8</f>
        <v>6.199605950965597</v>
      </c>
      <c r="P9" s="18">
        <f>-MIN(0,(M9/E9))+P8</f>
        <v>9.8376055902863442</v>
      </c>
      <c r="Q9" s="12"/>
      <c r="R9" s="16">
        <f>(G9/O9)</f>
        <v>0.26099508695369922</v>
      </c>
      <c r="S9" s="12"/>
      <c r="T9" s="18">
        <f>H9/P9</f>
        <v>0.26500746791237578</v>
      </c>
      <c r="V9" s="45"/>
    </row>
    <row r="10" spans="1:22" x14ac:dyDescent="0.3">
      <c r="A10">
        <v>8</v>
      </c>
      <c r="B10" s="25" t="s">
        <v>14</v>
      </c>
      <c r="C10" s="15">
        <v>0</v>
      </c>
      <c r="D10" s="40">
        <v>0</v>
      </c>
      <c r="E10" s="4">
        <v>3.1699250014423126</v>
      </c>
      <c r="F10" s="4">
        <f t="shared" si="0"/>
        <v>-3.1699250014423126</v>
      </c>
      <c r="G10" s="5">
        <f>MAX(0,C10/E10)+G9</f>
        <v>1.618066694250937</v>
      </c>
      <c r="H10" s="5">
        <f>-MIN(0,(C10/E10))+H9</f>
        <v>2.6070389478024167</v>
      </c>
      <c r="J10" s="7">
        <v>4</v>
      </c>
      <c r="L10" s="16">
        <v>1</v>
      </c>
      <c r="M10" s="17">
        <v>-1</v>
      </c>
      <c r="O10" s="16">
        <f>MAX(0,(L10/E10))+O9</f>
        <v>6.5150708277513258</v>
      </c>
      <c r="P10" s="18">
        <f>-MIN(0,(M10/E10))+P9</f>
        <v>10.153070467072073</v>
      </c>
      <c r="Q10" s="12"/>
      <c r="R10" s="16">
        <f>(G10/O10)</f>
        <v>0.24835749864125606</v>
      </c>
      <c r="S10" s="12"/>
      <c r="T10" s="18">
        <f>H10/P10</f>
        <v>0.25677345156398096</v>
      </c>
      <c r="V10" s="45"/>
    </row>
    <row r="11" spans="1:22" x14ac:dyDescent="0.3">
      <c r="A11">
        <v>9</v>
      </c>
      <c r="B11" s="19">
        <v>4</v>
      </c>
      <c r="C11" s="20">
        <v>1</v>
      </c>
      <c r="D11" s="38">
        <v>0</v>
      </c>
      <c r="E11" s="4">
        <v>3.3219280948873626</v>
      </c>
      <c r="F11" s="4">
        <f t="shared" si="0"/>
        <v>-3.3219280948873626</v>
      </c>
      <c r="G11" s="5">
        <f>MAX(0,C11/E11)+G10</f>
        <v>1.9190966899149182</v>
      </c>
      <c r="H11" s="5">
        <f>-MIN(0,(C11/E11))+H10</f>
        <v>2.6070389478024167</v>
      </c>
      <c r="J11" s="7">
        <v>3</v>
      </c>
      <c r="L11" s="16">
        <v>0</v>
      </c>
      <c r="M11" s="17">
        <v>-1</v>
      </c>
      <c r="O11" s="16">
        <f>MAX(0,(L11/E11))+O10</f>
        <v>6.5150708277513258</v>
      </c>
      <c r="P11" s="18">
        <f>-MIN(0,(M11/E11))+P10</f>
        <v>10.454100462736054</v>
      </c>
      <c r="Q11" s="12"/>
      <c r="R11" s="16">
        <f>(G11/O11)</f>
        <v>0.29456267485848558</v>
      </c>
      <c r="S11" s="12"/>
      <c r="T11" s="18">
        <f>H11/P11</f>
        <v>0.24937955753297791</v>
      </c>
      <c r="V11" s="45"/>
    </row>
    <row r="12" spans="1:22" x14ac:dyDescent="0.3">
      <c r="A12">
        <v>10</v>
      </c>
      <c r="B12" s="22">
        <v>1</v>
      </c>
      <c r="C12" s="23">
        <v>-3</v>
      </c>
      <c r="D12" s="39">
        <v>-3</v>
      </c>
      <c r="E12" s="4">
        <v>3.4594316186372978</v>
      </c>
      <c r="F12" s="4">
        <f t="shared" si="0"/>
        <v>-3.4594316186372978</v>
      </c>
      <c r="G12" s="5">
        <f>MAX(0,C12/E12)+G11</f>
        <v>1.9190966899149182</v>
      </c>
      <c r="H12" s="5">
        <f>-MIN(0,(C12/E12))+H11</f>
        <v>3.4742334267560802</v>
      </c>
      <c r="J12" s="7">
        <v>3</v>
      </c>
      <c r="L12" s="16">
        <v>0</v>
      </c>
      <c r="M12" s="17">
        <v>-1</v>
      </c>
      <c r="O12" s="16">
        <f>MAX(0,(L12/E12))+O11</f>
        <v>6.5150708277513258</v>
      </c>
      <c r="P12" s="18">
        <f>-MIN(0,(M12/E12))+P11</f>
        <v>10.743165289053943</v>
      </c>
      <c r="Q12" s="12"/>
      <c r="R12" s="16">
        <f>(G12/O12)</f>
        <v>0.29456267485848558</v>
      </c>
      <c r="S12" s="12"/>
      <c r="T12" s="18">
        <f>H12/P12</f>
        <v>0.32339011206463769</v>
      </c>
      <c r="V12" s="45"/>
    </row>
    <row r="13" spans="1:22" x14ac:dyDescent="0.3">
      <c r="A13">
        <v>11</v>
      </c>
      <c r="B13" s="22">
        <v>2</v>
      </c>
      <c r="C13" s="23">
        <v>-2</v>
      </c>
      <c r="D13" s="39">
        <v>-2</v>
      </c>
      <c r="E13" s="4">
        <v>3.5849625007211565</v>
      </c>
      <c r="F13" s="4">
        <f t="shared" si="0"/>
        <v>-3.5849625007211565</v>
      </c>
      <c r="G13" s="5">
        <f>MAX(0,C13/E13)+G12</f>
        <v>1.9190966899149182</v>
      </c>
      <c r="H13" s="5">
        <f>-MIN(0,(C13/E13))+H12</f>
        <v>4.0321193180583395</v>
      </c>
      <c r="J13" s="7">
        <v>3</v>
      </c>
      <c r="L13" s="16">
        <v>0</v>
      </c>
      <c r="M13" s="17">
        <v>-1</v>
      </c>
      <c r="O13" s="16">
        <f>MAX(0,(L13/E13))+O12</f>
        <v>6.5150708277513258</v>
      </c>
      <c r="P13" s="18">
        <f>-MIN(0,(M13/E13))+P12</f>
        <v>11.022108234705073</v>
      </c>
      <c r="Q13" s="12"/>
      <c r="R13" s="16">
        <f>(G13/O13)</f>
        <v>0.29456267485848558</v>
      </c>
      <c r="S13" s="12"/>
      <c r="T13" s="18">
        <f>H13/P13</f>
        <v>0.36582106001849019</v>
      </c>
      <c r="V13" s="45"/>
    </row>
    <row r="14" spans="1:22" x14ac:dyDescent="0.3">
      <c r="A14">
        <v>12</v>
      </c>
      <c r="E14" s="4">
        <v>3.7004397181410922</v>
      </c>
      <c r="F14" s="4">
        <f t="shared" si="0"/>
        <v>-3.7004397181410922</v>
      </c>
      <c r="J14" s="7">
        <v>3</v>
      </c>
      <c r="L14" s="16">
        <v>0</v>
      </c>
      <c r="M14" s="17">
        <v>-1</v>
      </c>
      <c r="O14" s="16">
        <f>MAX(0,(L14/E14))+O13</f>
        <v>6.5150708277513258</v>
      </c>
      <c r="P14" s="18">
        <f>-MIN(0,(M14/E14))+P13</f>
        <v>11.292346389132392</v>
      </c>
      <c r="Q14" s="12"/>
      <c r="R14" s="16">
        <f>(G14/O14)</f>
        <v>0</v>
      </c>
      <c r="S14" s="12"/>
      <c r="T14" s="18">
        <f>H14/P14</f>
        <v>0</v>
      </c>
    </row>
    <row r="15" spans="1:22" x14ac:dyDescent="0.3">
      <c r="A15">
        <v>13</v>
      </c>
      <c r="C15" s="41"/>
      <c r="E15" s="4">
        <v>3.8073549220576037</v>
      </c>
      <c r="F15" s="4">
        <f t="shared" si="0"/>
        <v>-3.8073549220576037</v>
      </c>
      <c r="J15" s="7">
        <v>3</v>
      </c>
      <c r="L15" s="16">
        <v>0</v>
      </c>
      <c r="M15" s="17">
        <v>0</v>
      </c>
      <c r="O15" s="16">
        <f>MAX(0,(L15/E15))+O14</f>
        <v>6.5150708277513258</v>
      </c>
      <c r="P15" s="18">
        <f>-MIN(0,(M15/E15))+P14</f>
        <v>11.292346389132392</v>
      </c>
      <c r="Q15" s="12"/>
      <c r="R15" s="16">
        <f>(G15/O15)</f>
        <v>0</v>
      </c>
      <c r="S15" s="12"/>
      <c r="T15" s="18">
        <f>H15/P15</f>
        <v>0</v>
      </c>
    </row>
    <row r="16" spans="1:22" x14ac:dyDescent="0.3">
      <c r="A16">
        <v>14</v>
      </c>
      <c r="E16" s="4">
        <v>3.9068905956085187</v>
      </c>
      <c r="F16" s="4">
        <f t="shared" si="0"/>
        <v>-3.9068905956085187</v>
      </c>
      <c r="J16" s="7">
        <v>2</v>
      </c>
      <c r="L16" s="16">
        <v>0</v>
      </c>
      <c r="M16" s="17">
        <v>0</v>
      </c>
      <c r="O16" s="16">
        <f>MAX(0,(L16/E16))+O15</f>
        <v>6.5150708277513258</v>
      </c>
      <c r="P16" s="18">
        <f>-MIN(0,(M16/E16))+P15</f>
        <v>11.292346389132392</v>
      </c>
      <c r="Q16" s="12"/>
      <c r="R16" s="16">
        <f>(G16/O16)</f>
        <v>0</v>
      </c>
      <c r="S16" s="12"/>
      <c r="T16" s="18">
        <f>H16/P16</f>
        <v>0</v>
      </c>
    </row>
    <row r="17" spans="1:20" x14ac:dyDescent="0.3">
      <c r="A17">
        <v>15</v>
      </c>
      <c r="E17" s="4">
        <v>4</v>
      </c>
      <c r="F17" s="4">
        <f t="shared" si="0"/>
        <v>-4</v>
      </c>
      <c r="J17" s="7">
        <v>2</v>
      </c>
      <c r="L17" s="16">
        <v>0</v>
      </c>
      <c r="M17" s="17">
        <v>0</v>
      </c>
      <c r="O17" s="16">
        <f>MAX(0,(L17/E17))+O16</f>
        <v>6.5150708277513258</v>
      </c>
      <c r="P17" s="18">
        <f>-MIN(0,(M17/E17))+P16</f>
        <v>11.292346389132392</v>
      </c>
      <c r="Q17" s="12"/>
      <c r="R17" s="16">
        <f>(G17/O17)</f>
        <v>0</v>
      </c>
      <c r="S17" s="12"/>
      <c r="T17" s="18">
        <f>H17/P17</f>
        <v>0</v>
      </c>
    </row>
    <row r="18" spans="1:20" x14ac:dyDescent="0.3">
      <c r="A18">
        <v>16</v>
      </c>
      <c r="E18" s="4">
        <v>4.08746284125034</v>
      </c>
      <c r="F18" s="4">
        <f t="shared" si="0"/>
        <v>-4.08746284125034</v>
      </c>
      <c r="J18" s="7">
        <v>2</v>
      </c>
      <c r="L18" s="16">
        <v>0</v>
      </c>
      <c r="M18" s="17">
        <v>0</v>
      </c>
      <c r="O18" s="16">
        <f>MAX(0,(L18/E18))+O17</f>
        <v>6.5150708277513258</v>
      </c>
      <c r="P18" s="18">
        <f>-MIN(0,(M18/E18))+P17</f>
        <v>11.292346389132392</v>
      </c>
      <c r="Q18" s="12"/>
      <c r="R18" s="16">
        <f>(G18/O18)</f>
        <v>0</v>
      </c>
      <c r="S18" s="12"/>
      <c r="T18" s="18">
        <f>H18/P18</f>
        <v>0</v>
      </c>
    </row>
    <row r="19" spans="1:20" x14ac:dyDescent="0.3">
      <c r="A19">
        <v>17</v>
      </c>
      <c r="E19" s="4">
        <v>4.1699250014423122</v>
      </c>
      <c r="F19" s="4">
        <f t="shared" si="0"/>
        <v>-4.1699250014423122</v>
      </c>
      <c r="J19" s="7">
        <v>1</v>
      </c>
      <c r="L19" s="16">
        <v>0</v>
      </c>
      <c r="M19" s="17">
        <v>0</v>
      </c>
      <c r="O19" s="16">
        <f>MAX(0,(L19/E19))+O18</f>
        <v>6.5150708277513258</v>
      </c>
      <c r="P19" s="18">
        <f>-MIN(0,(M19/E19))+P18</f>
        <v>11.292346389132392</v>
      </c>
      <c r="Q19" s="12"/>
      <c r="R19" s="16">
        <f>(G19/O19)</f>
        <v>0</v>
      </c>
      <c r="S19" s="12"/>
      <c r="T19" s="18">
        <f>H19/P19</f>
        <v>0</v>
      </c>
    </row>
    <row r="20" spans="1:20" x14ac:dyDescent="0.3">
      <c r="A20">
        <v>18</v>
      </c>
      <c r="E20" s="4">
        <v>4.2479275134435852</v>
      </c>
      <c r="F20" s="4">
        <f t="shared" si="0"/>
        <v>-4.2479275134435852</v>
      </c>
      <c r="J20" s="7">
        <v>1</v>
      </c>
      <c r="L20" s="16">
        <v>0</v>
      </c>
      <c r="M20" s="17">
        <v>0</v>
      </c>
      <c r="O20" s="16">
        <f>MAX(0,(L20/E20))+O19</f>
        <v>6.5150708277513258</v>
      </c>
      <c r="P20" s="18">
        <f>-MIN(0,(M20/E20))+P19</f>
        <v>11.292346389132392</v>
      </c>
      <c r="Q20" s="12"/>
      <c r="R20" s="16">
        <f>(G20/O20)</f>
        <v>0</v>
      </c>
      <c r="S20" s="12"/>
      <c r="T20" s="18">
        <f>H20/P20</f>
        <v>0</v>
      </c>
    </row>
    <row r="21" spans="1:20" x14ac:dyDescent="0.3">
      <c r="A21">
        <v>19</v>
      </c>
      <c r="E21" s="4">
        <v>4.3219280948873626</v>
      </c>
      <c r="F21" s="4">
        <f t="shared" si="0"/>
        <v>-4.3219280948873626</v>
      </c>
      <c r="J21" s="7">
        <v>1</v>
      </c>
      <c r="L21" s="16">
        <v>0</v>
      </c>
      <c r="M21" s="17">
        <v>0</v>
      </c>
      <c r="O21" s="16">
        <f>MAX(0,(L21/E21))+O20</f>
        <v>6.5150708277513258</v>
      </c>
      <c r="P21" s="18">
        <f>-MIN(0,(M21/E21))+P20</f>
        <v>11.292346389132392</v>
      </c>
      <c r="Q21" s="12"/>
      <c r="R21" s="16">
        <f>(G21/O21)</f>
        <v>0</v>
      </c>
      <c r="S21" s="12"/>
      <c r="T21" s="18">
        <f>H21/P21</f>
        <v>0</v>
      </c>
    </row>
    <row r="22" spans="1:20" x14ac:dyDescent="0.3">
      <c r="A22">
        <v>20</v>
      </c>
      <c r="E22" s="4">
        <v>4.3923174227787607</v>
      </c>
      <c r="F22" s="4">
        <f t="shared" si="0"/>
        <v>-4.3923174227787607</v>
      </c>
      <c r="J22" s="7">
        <v>1</v>
      </c>
      <c r="L22" s="16">
        <v>0</v>
      </c>
      <c r="M22" s="17">
        <v>0</v>
      </c>
      <c r="O22" s="16">
        <f>MAX(0,(L22/E22))+O21</f>
        <v>6.5150708277513258</v>
      </c>
      <c r="P22" s="18">
        <f>-MIN(0,(M22/E22))+P21</f>
        <v>11.292346389132392</v>
      </c>
      <c r="Q22" s="12"/>
      <c r="R22" s="16">
        <f>(G22/O22)</f>
        <v>0</v>
      </c>
      <c r="S22" s="12"/>
      <c r="T22" s="18">
        <f>H22/P22</f>
        <v>0</v>
      </c>
    </row>
    <row r="28" spans="1:20" x14ac:dyDescent="0.3">
      <c r="A28" t="s">
        <v>15</v>
      </c>
      <c r="L28" s="4"/>
    </row>
    <row r="29" spans="1:20" x14ac:dyDescent="0.3">
      <c r="L29" s="4"/>
    </row>
    <row r="30" spans="1:20" x14ac:dyDescent="0.3">
      <c r="A30" s="26" t="s">
        <v>0</v>
      </c>
      <c r="B30" s="26"/>
      <c r="C30" s="27" t="s">
        <v>46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20" x14ac:dyDescent="0.3">
      <c r="A31" s="26" t="s">
        <v>17</v>
      </c>
      <c r="B31" s="26"/>
      <c r="C31" s="27" t="s">
        <v>47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20" x14ac:dyDescent="0.3">
      <c r="A32" s="28" t="s">
        <v>19</v>
      </c>
      <c r="B32" s="28"/>
      <c r="C32" t="s">
        <v>20</v>
      </c>
      <c r="L32" s="4"/>
    </row>
    <row r="33" spans="1:15" x14ac:dyDescent="0.3">
      <c r="A33" s="56" t="s">
        <v>21</v>
      </c>
      <c r="B33" s="56"/>
      <c r="C33" s="34" t="s">
        <v>65</v>
      </c>
      <c r="D33" s="34"/>
      <c r="E33" s="34"/>
      <c r="F33" s="34"/>
      <c r="G33" s="34"/>
      <c r="H33" s="34"/>
      <c r="I33" s="34"/>
      <c r="J33" s="34"/>
      <c r="K33" s="34"/>
      <c r="L33" s="34"/>
    </row>
    <row r="34" spans="1:15" x14ac:dyDescent="0.3">
      <c r="A34" s="29" t="s">
        <v>4</v>
      </c>
      <c r="B34" s="29"/>
      <c r="C34" s="4" t="s">
        <v>23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29" t="s">
        <v>45</v>
      </c>
      <c r="B35" s="29"/>
      <c r="C35" s="4" t="s">
        <v>60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3">
      <c r="A36" s="27" t="s">
        <v>5</v>
      </c>
      <c r="B36" s="27"/>
      <c r="C36" t="s">
        <v>24</v>
      </c>
      <c r="L36" s="4"/>
    </row>
    <row r="37" spans="1:15" x14ac:dyDescent="0.3">
      <c r="A37" s="27" t="s">
        <v>6</v>
      </c>
      <c r="B37" s="27"/>
      <c r="C37" t="s">
        <v>25</v>
      </c>
      <c r="L37" s="4"/>
    </row>
    <row r="38" spans="1:15" x14ac:dyDescent="0.3">
      <c r="A38" t="s">
        <v>7</v>
      </c>
      <c r="C38" t="s">
        <v>26</v>
      </c>
      <c r="L38" s="4"/>
    </row>
    <row r="39" spans="1:15" x14ac:dyDescent="0.3">
      <c r="A39" s="30" t="s">
        <v>27</v>
      </c>
      <c r="B39" s="30"/>
      <c r="C39" s="12" t="s">
        <v>63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3">
      <c r="A40" s="31" t="s">
        <v>29</v>
      </c>
      <c r="B40" s="31"/>
      <c r="C40" s="32" t="s">
        <v>64</v>
      </c>
      <c r="D40" s="32"/>
      <c r="E40" s="32"/>
      <c r="F40" s="32"/>
      <c r="G40" s="32"/>
      <c r="H40" s="32"/>
      <c r="I40" s="32"/>
      <c r="J40" s="32"/>
      <c r="K40" s="32"/>
      <c r="L40" s="4"/>
      <c r="M40" s="4"/>
      <c r="N40" s="4"/>
      <c r="O40" s="4"/>
    </row>
    <row r="41" spans="1:15" x14ac:dyDescent="0.3">
      <c r="A41" s="46" t="s">
        <v>31</v>
      </c>
      <c r="B41" s="46"/>
      <c r="C41" s="33" t="s">
        <v>32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x14ac:dyDescent="0.3">
      <c r="A42" s="46" t="s">
        <v>33</v>
      </c>
      <c r="B42" s="46"/>
      <c r="C42" s="33" t="s">
        <v>34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x14ac:dyDescent="0.3">
      <c r="A43" s="45"/>
      <c r="B43" s="45"/>
      <c r="L43" s="4"/>
    </row>
    <row r="44" spans="1:15" x14ac:dyDescent="0.3">
      <c r="A44" s="46" t="s">
        <v>35</v>
      </c>
      <c r="B44" s="46"/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1:15" x14ac:dyDescent="0.3">
      <c r="A45" s="46" t="s">
        <v>37</v>
      </c>
      <c r="B45" s="46"/>
      <c r="C45" s="33" t="s">
        <v>38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</sheetData>
  <mergeCells count="21">
    <mergeCell ref="A45:B45"/>
    <mergeCell ref="C45:O45"/>
    <mergeCell ref="A35:B35"/>
    <mergeCell ref="A41:B41"/>
    <mergeCell ref="C41:O41"/>
    <mergeCell ref="A42:B42"/>
    <mergeCell ref="C42:O42"/>
    <mergeCell ref="A44:B44"/>
    <mergeCell ref="C44:O44"/>
    <mergeCell ref="A34:B34"/>
    <mergeCell ref="A36:B36"/>
    <mergeCell ref="A37:B37"/>
    <mergeCell ref="A39:B39"/>
    <mergeCell ref="A40:B40"/>
    <mergeCell ref="C40:K40"/>
    <mergeCell ref="A30:B30"/>
    <mergeCell ref="C30:O30"/>
    <mergeCell ref="A31:B31"/>
    <mergeCell ref="C31:O31"/>
    <mergeCell ref="A32:B32"/>
    <mergeCell ref="A33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BFDC-C05D-4E64-A1CE-F540E764E2DA}">
  <dimension ref="A1:S44"/>
  <sheetViews>
    <sheetView workbookViewId="0">
      <selection activeCell="A2" sqref="A2"/>
    </sheetView>
  </sheetViews>
  <sheetFormatPr defaultRowHeight="14.4" x14ac:dyDescent="0.3"/>
  <sheetData>
    <row r="1" spans="1:19" ht="47.4" customHeight="1" x14ac:dyDescent="0.4">
      <c r="A1" s="43" t="s">
        <v>44</v>
      </c>
      <c r="B1" s="42"/>
    </row>
    <row r="2" spans="1:19" ht="144" x14ac:dyDescent="0.3">
      <c r="A2" t="s">
        <v>0</v>
      </c>
      <c r="B2" s="1" t="s">
        <v>1</v>
      </c>
      <c r="C2" s="2" t="s">
        <v>2</v>
      </c>
      <c r="D2" s="3" t="s">
        <v>3</v>
      </c>
      <c r="E2" s="4" t="s">
        <v>4</v>
      </c>
      <c r="F2" s="5" t="s">
        <v>5</v>
      </c>
      <c r="G2" s="6" t="s">
        <v>6</v>
      </c>
      <c r="I2" s="7" t="s">
        <v>7</v>
      </c>
      <c r="K2" s="8" t="s">
        <v>8</v>
      </c>
      <c r="L2" s="9" t="s">
        <v>9</v>
      </c>
      <c r="M2" s="10"/>
      <c r="N2" s="8" t="s">
        <v>10</v>
      </c>
      <c r="O2" s="11" t="s">
        <v>11</v>
      </c>
      <c r="P2" s="12"/>
      <c r="Q2" s="8" t="s">
        <v>12</v>
      </c>
      <c r="R2" s="12"/>
      <c r="S2" s="11" t="s">
        <v>13</v>
      </c>
    </row>
    <row r="3" spans="1:19" x14ac:dyDescent="0.3">
      <c r="A3">
        <v>1</v>
      </c>
      <c r="B3" s="13" t="s">
        <v>14</v>
      </c>
      <c r="C3" s="14">
        <v>0</v>
      </c>
      <c r="D3" s="15">
        <v>0</v>
      </c>
      <c r="E3" s="4">
        <v>1</v>
      </c>
      <c r="F3" s="5">
        <f>C3/E3</f>
        <v>0</v>
      </c>
      <c r="G3" s="6">
        <f>D3/E3</f>
        <v>0</v>
      </c>
      <c r="I3" s="7">
        <v>2</v>
      </c>
      <c r="K3" s="16">
        <v>1</v>
      </c>
      <c r="L3" s="17">
        <v>1</v>
      </c>
      <c r="N3" s="16">
        <f>K3/E3</f>
        <v>1</v>
      </c>
      <c r="O3" s="18">
        <f>L3/E3</f>
        <v>1</v>
      </c>
      <c r="P3" s="12"/>
      <c r="Q3" s="16">
        <f>F3/N3</f>
        <v>0</v>
      </c>
      <c r="R3" s="12"/>
      <c r="S3" s="18">
        <f>G3/O3</f>
        <v>0</v>
      </c>
    </row>
    <row r="4" spans="1:19" x14ac:dyDescent="0.3">
      <c r="A4">
        <v>2</v>
      </c>
      <c r="B4" s="19">
        <v>2</v>
      </c>
      <c r="C4" s="20">
        <v>1</v>
      </c>
      <c r="D4" s="21">
        <v>0</v>
      </c>
      <c r="E4" s="4">
        <v>1.5849625007211563</v>
      </c>
      <c r="F4" s="5">
        <f>(C4/E4)+F3</f>
        <v>0.63092975357145742</v>
      </c>
      <c r="G4" s="6">
        <f t="shared" ref="G4:G13" si="0">(D4/E4)+G3</f>
        <v>0</v>
      </c>
      <c r="I4" s="7">
        <v>2</v>
      </c>
      <c r="K4" s="16">
        <v>1</v>
      </c>
      <c r="L4" s="17">
        <v>1</v>
      </c>
      <c r="N4" s="16">
        <f t="shared" ref="N4:N22" si="1">(K4/E4)+N3</f>
        <v>1.6309297535714573</v>
      </c>
      <c r="O4" s="18">
        <f>(L4/E4)+O3</f>
        <v>1.6309297535714573</v>
      </c>
      <c r="P4" s="12"/>
      <c r="Q4" s="16">
        <f t="shared" ref="Q4:Q22" si="2">F4/N4</f>
        <v>0.38685280723454163</v>
      </c>
      <c r="R4" s="12"/>
      <c r="S4" s="18">
        <f t="shared" ref="S4:S22" si="3">G4/O4</f>
        <v>0</v>
      </c>
    </row>
    <row r="5" spans="1:19" x14ac:dyDescent="0.3">
      <c r="A5">
        <v>3</v>
      </c>
      <c r="B5" s="22">
        <v>0</v>
      </c>
      <c r="C5" s="23">
        <v>0</v>
      </c>
      <c r="D5" s="24">
        <v>1</v>
      </c>
      <c r="E5" s="4">
        <v>2</v>
      </c>
      <c r="F5" s="5">
        <f t="shared" ref="F5:F13" si="4">(C5/E5)+F4</f>
        <v>0.63092975357145742</v>
      </c>
      <c r="G5" s="6">
        <f t="shared" si="0"/>
        <v>0.5</v>
      </c>
      <c r="I5" s="7">
        <v>2</v>
      </c>
      <c r="K5" s="16">
        <v>1</v>
      </c>
      <c r="L5" s="17">
        <v>1</v>
      </c>
      <c r="N5" s="16">
        <f t="shared" si="1"/>
        <v>2.1309297535714573</v>
      </c>
      <c r="O5" s="18">
        <f t="shared" ref="O5:O22" si="5">(L5/E5)+O4</f>
        <v>2.1309297535714573</v>
      </c>
      <c r="P5" s="12"/>
      <c r="Q5" s="16">
        <f t="shared" si="2"/>
        <v>0.29608191096586528</v>
      </c>
      <c r="R5" s="12"/>
      <c r="S5" s="18">
        <f t="shared" si="3"/>
        <v>0.23463936301137828</v>
      </c>
    </row>
    <row r="6" spans="1:19" x14ac:dyDescent="0.3">
      <c r="A6">
        <v>4</v>
      </c>
      <c r="B6" s="25" t="s">
        <v>14</v>
      </c>
      <c r="C6" s="15">
        <v>0</v>
      </c>
      <c r="D6" s="15">
        <v>0</v>
      </c>
      <c r="E6" s="4">
        <v>2.3219280948873622</v>
      </c>
      <c r="F6" s="5">
        <f>(C6/E6)+F5</f>
        <v>0.63092975357145742</v>
      </c>
      <c r="G6" s="6">
        <f t="shared" si="0"/>
        <v>0.5</v>
      </c>
      <c r="I6" s="7">
        <v>2</v>
      </c>
      <c r="K6" s="16">
        <v>1</v>
      </c>
      <c r="L6" s="17">
        <v>1</v>
      </c>
      <c r="N6" s="16">
        <f t="shared" si="1"/>
        <v>2.5616063116448502</v>
      </c>
      <c r="O6" s="18">
        <f t="shared" si="5"/>
        <v>2.5616063116448502</v>
      </c>
      <c r="P6" s="12"/>
      <c r="Q6" s="16">
        <f t="shared" si="2"/>
        <v>0.24630238874072999</v>
      </c>
      <c r="R6" s="12"/>
      <c r="S6" s="18">
        <f t="shared" si="3"/>
        <v>0.19519002499605087</v>
      </c>
    </row>
    <row r="7" spans="1:19" x14ac:dyDescent="0.3">
      <c r="A7">
        <v>5</v>
      </c>
      <c r="B7" s="22">
        <v>0</v>
      </c>
      <c r="C7" s="23">
        <v>0</v>
      </c>
      <c r="D7" s="24">
        <v>1</v>
      </c>
      <c r="E7" s="4">
        <v>2.5849625007211561</v>
      </c>
      <c r="F7" s="5">
        <f t="shared" si="4"/>
        <v>0.63092975357145742</v>
      </c>
      <c r="G7" s="6">
        <f>(D7/E7)+G6</f>
        <v>0.88685280723454163</v>
      </c>
      <c r="I7" s="7">
        <v>1</v>
      </c>
      <c r="K7" s="16">
        <v>1</v>
      </c>
      <c r="L7" s="17">
        <v>1</v>
      </c>
      <c r="N7" s="16">
        <f t="shared" si="1"/>
        <v>2.9484591188793918</v>
      </c>
      <c r="O7" s="18">
        <f t="shared" si="5"/>
        <v>2.9484591188793918</v>
      </c>
      <c r="P7" s="12"/>
      <c r="Q7" s="16">
        <f t="shared" si="2"/>
        <v>0.21398626473452756</v>
      </c>
      <c r="R7" s="12"/>
      <c r="S7" s="18">
        <f t="shared" si="3"/>
        <v>0.3007851801491499</v>
      </c>
    </row>
    <row r="8" spans="1:19" x14ac:dyDescent="0.3">
      <c r="A8">
        <v>6</v>
      </c>
      <c r="B8" s="19">
        <v>1</v>
      </c>
      <c r="C8" s="20">
        <v>1</v>
      </c>
      <c r="D8" s="21">
        <v>0</v>
      </c>
      <c r="E8" s="4">
        <v>2.8073549220576042</v>
      </c>
      <c r="F8" s="5">
        <f t="shared" si="4"/>
        <v>0.98713694067947966</v>
      </c>
      <c r="G8" s="6">
        <f t="shared" si="0"/>
        <v>0.88685280723454163</v>
      </c>
      <c r="I8" s="7">
        <v>1</v>
      </c>
      <c r="K8" s="16">
        <v>1</v>
      </c>
      <c r="L8" s="17">
        <v>1</v>
      </c>
      <c r="N8" s="16">
        <f t="shared" si="1"/>
        <v>3.3046663059874142</v>
      </c>
      <c r="O8" s="18">
        <f t="shared" si="5"/>
        <v>3.3046663059874142</v>
      </c>
      <c r="P8" s="12"/>
      <c r="Q8" s="16">
        <f t="shared" si="2"/>
        <v>0.2987100207034456</v>
      </c>
      <c r="R8" s="12"/>
      <c r="S8" s="18">
        <f t="shared" si="3"/>
        <v>0.2683637998873703</v>
      </c>
    </row>
    <row r="9" spans="1:19" x14ac:dyDescent="0.3">
      <c r="A9">
        <v>7</v>
      </c>
      <c r="B9" s="22">
        <v>0</v>
      </c>
      <c r="C9" s="23">
        <v>0</v>
      </c>
      <c r="D9" s="24">
        <v>1</v>
      </c>
      <c r="E9" s="4">
        <v>3</v>
      </c>
      <c r="F9" s="5">
        <f t="shared" si="4"/>
        <v>0.98713694067947966</v>
      </c>
      <c r="G9" s="6">
        <f t="shared" si="0"/>
        <v>1.2201861405678749</v>
      </c>
      <c r="I9" s="7">
        <v>1</v>
      </c>
      <c r="K9" s="16">
        <v>1</v>
      </c>
      <c r="L9" s="17">
        <v>1</v>
      </c>
      <c r="N9" s="16">
        <f t="shared" si="1"/>
        <v>3.6379996393207477</v>
      </c>
      <c r="O9" s="18">
        <f t="shared" si="5"/>
        <v>3.6379996393207477</v>
      </c>
      <c r="P9" s="12"/>
      <c r="Q9" s="16">
        <f t="shared" si="2"/>
        <v>0.27134058233820724</v>
      </c>
      <c r="R9" s="12"/>
      <c r="S9" s="18">
        <f t="shared" si="3"/>
        <v>0.33540029179213893</v>
      </c>
    </row>
    <row r="10" spans="1:19" x14ac:dyDescent="0.3">
      <c r="A10">
        <v>8</v>
      </c>
      <c r="B10" s="25" t="s">
        <v>14</v>
      </c>
      <c r="C10" s="15">
        <v>0</v>
      </c>
      <c r="D10" s="15">
        <v>0</v>
      </c>
      <c r="E10" s="4">
        <v>3.1699250014423126</v>
      </c>
      <c r="F10" s="5">
        <f t="shared" si="4"/>
        <v>0.98713694067947966</v>
      </c>
      <c r="G10" s="6">
        <f t="shared" si="0"/>
        <v>1.2201861405678749</v>
      </c>
      <c r="I10" s="7">
        <v>1</v>
      </c>
      <c r="K10" s="16">
        <v>1</v>
      </c>
      <c r="L10" s="17">
        <v>1</v>
      </c>
      <c r="N10" s="16">
        <f t="shared" si="1"/>
        <v>3.9534645161064765</v>
      </c>
      <c r="O10" s="18">
        <f t="shared" si="5"/>
        <v>3.9534645161064765</v>
      </c>
      <c r="P10" s="12"/>
      <c r="Q10" s="16">
        <f t="shared" si="2"/>
        <v>0.24968908577726404</v>
      </c>
      <c r="R10" s="12"/>
      <c r="S10" s="18">
        <f t="shared" si="3"/>
        <v>0.30863718027487469</v>
      </c>
    </row>
    <row r="11" spans="1:19" x14ac:dyDescent="0.3">
      <c r="A11">
        <v>9</v>
      </c>
      <c r="B11" s="19">
        <v>1</v>
      </c>
      <c r="C11" s="20">
        <v>1</v>
      </c>
      <c r="D11" s="21">
        <v>0</v>
      </c>
      <c r="E11" s="4">
        <v>3.3219280948873626</v>
      </c>
      <c r="F11" s="5">
        <f t="shared" si="4"/>
        <v>1.2881669363434609</v>
      </c>
      <c r="G11" s="6">
        <f t="shared" si="0"/>
        <v>1.2201861405678749</v>
      </c>
      <c r="I11" s="7">
        <v>0</v>
      </c>
      <c r="K11" s="16">
        <v>0</v>
      </c>
      <c r="L11" s="17">
        <v>1</v>
      </c>
      <c r="N11" s="16">
        <f t="shared" si="1"/>
        <v>3.9534645161064765</v>
      </c>
      <c r="O11" s="18">
        <f t="shared" si="5"/>
        <v>4.2544945117704573</v>
      </c>
      <c r="P11" s="12"/>
      <c r="Q11" s="16">
        <f t="shared" si="2"/>
        <v>0.32583242649464755</v>
      </c>
      <c r="R11" s="12"/>
      <c r="S11" s="18">
        <f t="shared" si="3"/>
        <v>0.28679932179771667</v>
      </c>
    </row>
    <row r="12" spans="1:19" x14ac:dyDescent="0.3">
      <c r="A12">
        <v>10</v>
      </c>
      <c r="B12" s="22">
        <v>0</v>
      </c>
      <c r="C12" s="23">
        <v>0</v>
      </c>
      <c r="D12" s="24">
        <v>1</v>
      </c>
      <c r="E12" s="4">
        <v>3.4594316186372978</v>
      </c>
      <c r="F12" s="5">
        <f t="shared" si="4"/>
        <v>1.2881669363434609</v>
      </c>
      <c r="G12" s="6">
        <f t="shared" si="0"/>
        <v>1.5092509668857628</v>
      </c>
      <c r="I12" s="7">
        <v>0</v>
      </c>
      <c r="K12" s="16">
        <v>0</v>
      </c>
      <c r="L12" s="17">
        <v>1</v>
      </c>
      <c r="N12" s="16">
        <f t="shared" si="1"/>
        <v>3.9534645161064765</v>
      </c>
      <c r="O12" s="18">
        <f t="shared" si="5"/>
        <v>4.543559338088345</v>
      </c>
      <c r="P12" s="12"/>
      <c r="Q12" s="16">
        <f t="shared" si="2"/>
        <v>0.32583242649464755</v>
      </c>
      <c r="R12" s="12"/>
      <c r="S12" s="18">
        <f t="shared" si="3"/>
        <v>0.33217371108897287</v>
      </c>
    </row>
    <row r="13" spans="1:19" x14ac:dyDescent="0.3">
      <c r="A13">
        <v>11</v>
      </c>
      <c r="B13" s="22">
        <v>0</v>
      </c>
      <c r="C13" s="23">
        <v>0</v>
      </c>
      <c r="D13" s="24">
        <v>1</v>
      </c>
      <c r="E13" s="4">
        <v>3.5849625007211565</v>
      </c>
      <c r="F13" s="5">
        <f t="shared" si="4"/>
        <v>1.2881669363434609</v>
      </c>
      <c r="G13" s="6">
        <f t="shared" si="0"/>
        <v>1.7881939125368926</v>
      </c>
      <c r="I13" s="7">
        <v>0</v>
      </c>
      <c r="K13" s="16">
        <v>0</v>
      </c>
      <c r="L13" s="17">
        <v>1</v>
      </c>
      <c r="N13" s="16">
        <f t="shared" si="1"/>
        <v>3.9534645161064765</v>
      </c>
      <c r="O13" s="18">
        <f t="shared" si="5"/>
        <v>4.8225022837394746</v>
      </c>
      <c r="P13" s="12"/>
      <c r="Q13" s="16">
        <f t="shared" si="2"/>
        <v>0.32583242649464755</v>
      </c>
      <c r="R13" s="12"/>
      <c r="S13" s="18">
        <f t="shared" si="3"/>
        <v>0.37080208724137453</v>
      </c>
    </row>
    <row r="14" spans="1:19" x14ac:dyDescent="0.3">
      <c r="A14">
        <v>12</v>
      </c>
      <c r="E14" s="4">
        <v>3.7004397181410922</v>
      </c>
      <c r="I14" s="7">
        <v>0</v>
      </c>
      <c r="K14" s="16">
        <v>0</v>
      </c>
      <c r="L14" s="17">
        <v>1</v>
      </c>
      <c r="N14" s="16">
        <f t="shared" si="1"/>
        <v>3.9534645161064765</v>
      </c>
      <c r="O14" s="18">
        <f t="shared" si="5"/>
        <v>5.0927404381667944</v>
      </c>
      <c r="P14" s="12"/>
      <c r="Q14" s="16">
        <f t="shared" si="2"/>
        <v>0</v>
      </c>
      <c r="R14" s="12"/>
      <c r="S14" s="18">
        <f t="shared" si="3"/>
        <v>0</v>
      </c>
    </row>
    <row r="15" spans="1:19" x14ac:dyDescent="0.3">
      <c r="A15">
        <v>13</v>
      </c>
      <c r="E15" s="4">
        <v>3.8073549220576037</v>
      </c>
      <c r="I15" s="7">
        <v>0</v>
      </c>
      <c r="K15" s="16">
        <v>0</v>
      </c>
      <c r="L15" s="17">
        <v>0</v>
      </c>
      <c r="N15" s="16">
        <f t="shared" si="1"/>
        <v>3.9534645161064765</v>
      </c>
      <c r="O15" s="18">
        <f t="shared" si="5"/>
        <v>5.0927404381667944</v>
      </c>
      <c r="P15" s="12"/>
      <c r="Q15" s="16">
        <f t="shared" si="2"/>
        <v>0</v>
      </c>
      <c r="R15" s="12"/>
      <c r="S15" s="18">
        <f t="shared" si="3"/>
        <v>0</v>
      </c>
    </row>
    <row r="16" spans="1:19" x14ac:dyDescent="0.3">
      <c r="A16">
        <v>14</v>
      </c>
      <c r="E16" s="4">
        <v>3.9068905956085187</v>
      </c>
      <c r="I16" s="7">
        <v>0</v>
      </c>
      <c r="K16" s="16">
        <v>0</v>
      </c>
      <c r="L16" s="17">
        <v>0</v>
      </c>
      <c r="N16" s="16">
        <f t="shared" si="1"/>
        <v>3.9534645161064765</v>
      </c>
      <c r="O16" s="18">
        <f t="shared" si="5"/>
        <v>5.0927404381667944</v>
      </c>
      <c r="P16" s="12"/>
      <c r="Q16" s="16">
        <f t="shared" si="2"/>
        <v>0</v>
      </c>
      <c r="R16" s="12"/>
      <c r="S16" s="18">
        <f t="shared" si="3"/>
        <v>0</v>
      </c>
    </row>
    <row r="17" spans="1:19" x14ac:dyDescent="0.3">
      <c r="A17">
        <v>15</v>
      </c>
      <c r="E17" s="4">
        <v>4</v>
      </c>
      <c r="I17" s="7">
        <v>0</v>
      </c>
      <c r="K17" s="16">
        <v>0</v>
      </c>
      <c r="L17" s="17">
        <v>0</v>
      </c>
      <c r="N17" s="16">
        <f t="shared" si="1"/>
        <v>3.9534645161064765</v>
      </c>
      <c r="O17" s="18">
        <f t="shared" si="5"/>
        <v>5.0927404381667944</v>
      </c>
      <c r="P17" s="12"/>
      <c r="Q17" s="16">
        <f t="shared" si="2"/>
        <v>0</v>
      </c>
      <c r="R17" s="12"/>
      <c r="S17" s="18">
        <f t="shared" si="3"/>
        <v>0</v>
      </c>
    </row>
    <row r="18" spans="1:19" x14ac:dyDescent="0.3">
      <c r="A18">
        <v>16</v>
      </c>
      <c r="E18" s="4">
        <v>4.08746284125034</v>
      </c>
      <c r="I18" s="7">
        <v>0</v>
      </c>
      <c r="K18" s="16">
        <v>0</v>
      </c>
      <c r="L18" s="17">
        <v>0</v>
      </c>
      <c r="N18" s="16">
        <f t="shared" si="1"/>
        <v>3.9534645161064765</v>
      </c>
      <c r="O18" s="18">
        <f t="shared" si="5"/>
        <v>5.0927404381667944</v>
      </c>
      <c r="P18" s="12"/>
      <c r="Q18" s="16">
        <f t="shared" si="2"/>
        <v>0</v>
      </c>
      <c r="R18" s="12"/>
      <c r="S18" s="18">
        <f t="shared" si="3"/>
        <v>0</v>
      </c>
    </row>
    <row r="19" spans="1:19" x14ac:dyDescent="0.3">
      <c r="A19">
        <v>17</v>
      </c>
      <c r="E19" s="4">
        <v>4.1699250014423122</v>
      </c>
      <c r="I19" s="7">
        <v>0</v>
      </c>
      <c r="K19" s="16">
        <v>0</v>
      </c>
      <c r="L19" s="17">
        <v>0</v>
      </c>
      <c r="N19" s="16">
        <f t="shared" si="1"/>
        <v>3.9534645161064765</v>
      </c>
      <c r="O19" s="18">
        <f t="shared" si="5"/>
        <v>5.0927404381667944</v>
      </c>
      <c r="P19" s="12"/>
      <c r="Q19" s="16">
        <f t="shared" si="2"/>
        <v>0</v>
      </c>
      <c r="R19" s="12"/>
      <c r="S19" s="18">
        <f t="shared" si="3"/>
        <v>0</v>
      </c>
    </row>
    <row r="20" spans="1:19" x14ac:dyDescent="0.3">
      <c r="A20">
        <v>18</v>
      </c>
      <c r="E20" s="4">
        <v>4.2479275134435852</v>
      </c>
      <c r="I20" s="7">
        <v>0</v>
      </c>
      <c r="K20" s="16">
        <v>0</v>
      </c>
      <c r="L20" s="17">
        <v>0</v>
      </c>
      <c r="N20" s="16">
        <f t="shared" si="1"/>
        <v>3.9534645161064765</v>
      </c>
      <c r="O20" s="18">
        <f t="shared" si="5"/>
        <v>5.0927404381667944</v>
      </c>
      <c r="P20" s="12"/>
      <c r="Q20" s="16">
        <f t="shared" si="2"/>
        <v>0</v>
      </c>
      <c r="R20" s="12"/>
      <c r="S20" s="18">
        <f t="shared" si="3"/>
        <v>0</v>
      </c>
    </row>
    <row r="21" spans="1:19" x14ac:dyDescent="0.3">
      <c r="A21">
        <v>19</v>
      </c>
      <c r="E21" s="4">
        <v>4.3219280948873626</v>
      </c>
      <c r="I21" s="7">
        <v>0</v>
      </c>
      <c r="K21" s="16">
        <v>0</v>
      </c>
      <c r="L21" s="17">
        <v>0</v>
      </c>
      <c r="N21" s="16">
        <f t="shared" si="1"/>
        <v>3.9534645161064765</v>
      </c>
      <c r="O21" s="18">
        <f t="shared" si="5"/>
        <v>5.0927404381667944</v>
      </c>
      <c r="P21" s="12"/>
      <c r="Q21" s="16">
        <f t="shared" si="2"/>
        <v>0</v>
      </c>
      <c r="R21" s="12"/>
      <c r="S21" s="18">
        <f t="shared" si="3"/>
        <v>0</v>
      </c>
    </row>
    <row r="22" spans="1:19" x14ac:dyDescent="0.3">
      <c r="A22">
        <v>20</v>
      </c>
      <c r="E22" s="4">
        <v>4.3923174227787607</v>
      </c>
      <c r="I22" s="7">
        <v>0</v>
      </c>
      <c r="K22" s="16">
        <v>0</v>
      </c>
      <c r="L22" s="17">
        <v>0</v>
      </c>
      <c r="N22" s="16">
        <f t="shared" si="1"/>
        <v>3.9534645161064765</v>
      </c>
      <c r="O22" s="18">
        <f t="shared" si="5"/>
        <v>5.0927404381667944</v>
      </c>
      <c r="P22" s="12"/>
      <c r="Q22" s="16">
        <f t="shared" si="2"/>
        <v>0</v>
      </c>
      <c r="R22" s="12"/>
      <c r="S22" s="18">
        <f t="shared" si="3"/>
        <v>0</v>
      </c>
    </row>
    <row r="28" spans="1:19" x14ac:dyDescent="0.3">
      <c r="A28" t="s">
        <v>15</v>
      </c>
      <c r="L28" s="4"/>
    </row>
    <row r="29" spans="1:19" x14ac:dyDescent="0.3">
      <c r="L29" s="4"/>
    </row>
    <row r="30" spans="1:19" x14ac:dyDescent="0.3">
      <c r="A30" s="26" t="s">
        <v>0</v>
      </c>
      <c r="B30" s="26"/>
      <c r="C30" s="27" t="s">
        <v>16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9" x14ac:dyDescent="0.3">
      <c r="A31" s="26" t="s">
        <v>17</v>
      </c>
      <c r="B31" s="26"/>
      <c r="C31" s="27" t="s">
        <v>18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9" x14ac:dyDescent="0.3">
      <c r="A32" s="28" t="s">
        <v>19</v>
      </c>
      <c r="B32" s="28"/>
      <c r="C32" t="s">
        <v>20</v>
      </c>
      <c r="L32" s="4"/>
    </row>
    <row r="33" spans="1:15" x14ac:dyDescent="0.3">
      <c r="A33" s="28" t="s">
        <v>21</v>
      </c>
      <c r="B33" s="28"/>
      <c r="C33" t="s">
        <v>22</v>
      </c>
      <c r="L33" s="4"/>
    </row>
    <row r="34" spans="1:15" x14ac:dyDescent="0.3">
      <c r="A34" s="29" t="s">
        <v>4</v>
      </c>
      <c r="B34" s="29"/>
      <c r="C34" s="4" t="s">
        <v>23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27" t="s">
        <v>5</v>
      </c>
      <c r="B35" s="27"/>
      <c r="C35" t="s">
        <v>24</v>
      </c>
      <c r="L35" s="4"/>
    </row>
    <row r="36" spans="1:15" x14ac:dyDescent="0.3">
      <c r="A36" s="27" t="s">
        <v>6</v>
      </c>
      <c r="B36" s="27"/>
      <c r="C36" t="s">
        <v>25</v>
      </c>
      <c r="L36" s="4"/>
    </row>
    <row r="37" spans="1:15" x14ac:dyDescent="0.3">
      <c r="A37" t="s">
        <v>7</v>
      </c>
      <c r="C37" t="s">
        <v>26</v>
      </c>
      <c r="L37" s="4"/>
    </row>
    <row r="38" spans="1:15" x14ac:dyDescent="0.3">
      <c r="A38" s="30" t="s">
        <v>27</v>
      </c>
      <c r="B38" s="30"/>
      <c r="C38" s="12" t="s">
        <v>28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3">
      <c r="A39" s="31" t="s">
        <v>29</v>
      </c>
      <c r="B39" s="31"/>
      <c r="C39" s="32" t="s">
        <v>30</v>
      </c>
      <c r="D39" s="32"/>
      <c r="E39" s="32"/>
      <c r="F39" s="32"/>
      <c r="G39" s="32"/>
      <c r="H39" s="32"/>
      <c r="I39" s="32"/>
      <c r="J39" s="32"/>
      <c r="K39" s="32"/>
      <c r="L39" s="4"/>
      <c r="M39" s="4"/>
      <c r="N39" s="4"/>
      <c r="O39" s="4"/>
    </row>
    <row r="40" spans="1:15" x14ac:dyDescent="0.3">
      <c r="A40" s="46" t="s">
        <v>31</v>
      </c>
      <c r="B40" s="46"/>
      <c r="C40" s="33" t="s">
        <v>32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x14ac:dyDescent="0.3">
      <c r="A41" s="46" t="s">
        <v>33</v>
      </c>
      <c r="B41" s="46"/>
      <c r="C41" s="33" t="s">
        <v>34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x14ac:dyDescent="0.3">
      <c r="A42" s="45"/>
      <c r="B42" s="45"/>
      <c r="L42" s="4"/>
    </row>
    <row r="43" spans="1:15" x14ac:dyDescent="0.3">
      <c r="A43" s="46" t="s">
        <v>35</v>
      </c>
      <c r="B43" s="46"/>
      <c r="C43" s="33" t="s">
        <v>36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 x14ac:dyDescent="0.3">
      <c r="A44" s="46" t="s">
        <v>37</v>
      </c>
      <c r="B44" s="46"/>
      <c r="C44" s="33" t="s">
        <v>38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</sheetData>
  <mergeCells count="20">
    <mergeCell ref="A44:B44"/>
    <mergeCell ref="C44:O44"/>
    <mergeCell ref="A40:B40"/>
    <mergeCell ref="C40:O40"/>
    <mergeCell ref="A41:B41"/>
    <mergeCell ref="C41:O41"/>
    <mergeCell ref="A43:B43"/>
    <mergeCell ref="C43:O43"/>
    <mergeCell ref="A34:B34"/>
    <mergeCell ref="A35:B35"/>
    <mergeCell ref="A36:B36"/>
    <mergeCell ref="A38:B38"/>
    <mergeCell ref="A39:B39"/>
    <mergeCell ref="C39:K39"/>
    <mergeCell ref="A30:B30"/>
    <mergeCell ref="C30:O30"/>
    <mergeCell ref="A31:B31"/>
    <mergeCell ref="C31:O31"/>
    <mergeCell ref="A32:B32"/>
    <mergeCell ref="A33:B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7FAE-E12C-4758-8B6C-FD533F76D7CC}">
  <dimension ref="A1:Q17"/>
  <sheetViews>
    <sheetView tabSelected="1" workbookViewId="0">
      <selection activeCell="H20" sqref="H20"/>
    </sheetView>
  </sheetViews>
  <sheetFormatPr defaultRowHeight="14.4" x14ac:dyDescent="0.3"/>
  <sheetData>
    <row r="1" spans="1:17" s="43" customFormat="1" ht="21" x14ac:dyDescent="0.4">
      <c r="A1" s="43" t="s">
        <v>66</v>
      </c>
    </row>
    <row r="2" spans="1:17" ht="43.2" x14ac:dyDescent="0.3">
      <c r="A2" t="s">
        <v>0</v>
      </c>
      <c r="B2" s="48" t="s">
        <v>48</v>
      </c>
      <c r="C2" s="2" t="s">
        <v>1</v>
      </c>
      <c r="D2" s="4"/>
      <c r="E2" s="48" t="s">
        <v>49</v>
      </c>
      <c r="F2" s="2" t="s">
        <v>1</v>
      </c>
      <c r="H2" s="48" t="s">
        <v>50</v>
      </c>
      <c r="I2" s="2" t="s">
        <v>1</v>
      </c>
      <c r="J2" s="10"/>
      <c r="K2" s="48" t="s">
        <v>51</v>
      </c>
      <c r="L2" s="2" t="s">
        <v>1</v>
      </c>
      <c r="P2" s="49" t="s">
        <v>52</v>
      </c>
      <c r="Q2" s="50" t="s">
        <v>53</v>
      </c>
    </row>
    <row r="3" spans="1:17" x14ac:dyDescent="0.3">
      <c r="A3">
        <v>1</v>
      </c>
      <c r="B3" s="13" t="s">
        <v>14</v>
      </c>
      <c r="C3" s="14">
        <v>0</v>
      </c>
      <c r="D3" s="4"/>
      <c r="E3" s="51">
        <v>2</v>
      </c>
      <c r="F3" s="52">
        <v>0</v>
      </c>
      <c r="H3" s="19">
        <v>4</v>
      </c>
      <c r="I3" s="20">
        <v>1</v>
      </c>
      <c r="K3" s="13" t="s">
        <v>14</v>
      </c>
      <c r="L3" s="14">
        <v>0</v>
      </c>
      <c r="O3" t="s">
        <v>54</v>
      </c>
      <c r="P3" s="16">
        <f>1/2</f>
        <v>0.5</v>
      </c>
      <c r="Q3" s="18">
        <f>1/3</f>
        <v>0.33333333333333331</v>
      </c>
    </row>
    <row r="4" spans="1:17" x14ac:dyDescent="0.3">
      <c r="A4">
        <v>2</v>
      </c>
      <c r="B4" s="19">
        <v>5</v>
      </c>
      <c r="C4" s="20">
        <v>1</v>
      </c>
      <c r="D4" s="4"/>
      <c r="E4" s="19">
        <v>1</v>
      </c>
      <c r="F4" s="20">
        <v>0</v>
      </c>
      <c r="H4" s="19">
        <v>5</v>
      </c>
      <c r="I4" s="20">
        <v>1</v>
      </c>
      <c r="K4" s="19">
        <v>1</v>
      </c>
      <c r="L4" s="20">
        <v>0</v>
      </c>
      <c r="O4" t="s">
        <v>55</v>
      </c>
      <c r="P4" s="16">
        <f>1/5</f>
        <v>0.2</v>
      </c>
      <c r="Q4" s="18">
        <v>1</v>
      </c>
    </row>
    <row r="5" spans="1:17" x14ac:dyDescent="0.3">
      <c r="A5">
        <v>3</v>
      </c>
      <c r="B5" s="22">
        <v>1</v>
      </c>
      <c r="C5" s="23">
        <v>0</v>
      </c>
      <c r="D5" s="4"/>
      <c r="E5" s="19">
        <v>3</v>
      </c>
      <c r="F5" s="20">
        <v>0</v>
      </c>
      <c r="H5" s="19">
        <v>5</v>
      </c>
      <c r="I5" s="20">
        <v>1</v>
      </c>
      <c r="K5" s="22">
        <v>1</v>
      </c>
      <c r="L5" s="23">
        <v>0</v>
      </c>
      <c r="O5" t="s">
        <v>56</v>
      </c>
      <c r="P5" s="16">
        <v>1</v>
      </c>
      <c r="Q5" s="18">
        <f>1/5</f>
        <v>0.2</v>
      </c>
    </row>
    <row r="6" spans="1:17" x14ac:dyDescent="0.3">
      <c r="A6">
        <v>4</v>
      </c>
      <c r="B6" s="25" t="s">
        <v>14</v>
      </c>
      <c r="C6" s="15">
        <v>0</v>
      </c>
      <c r="D6" s="4"/>
      <c r="E6" s="25" t="s">
        <v>14</v>
      </c>
      <c r="F6" s="15">
        <v>0</v>
      </c>
      <c r="H6" s="19">
        <v>5</v>
      </c>
      <c r="I6" s="20">
        <v>1</v>
      </c>
      <c r="K6" s="19">
        <v>5</v>
      </c>
      <c r="L6" s="20">
        <v>1</v>
      </c>
      <c r="O6" t="s">
        <v>57</v>
      </c>
      <c r="P6" s="8">
        <f>1/4</f>
        <v>0.25</v>
      </c>
      <c r="Q6" s="18">
        <f>1/2</f>
        <v>0.5</v>
      </c>
    </row>
    <row r="7" spans="1:17" x14ac:dyDescent="0.3">
      <c r="A7">
        <v>5</v>
      </c>
      <c r="B7" s="22">
        <v>2</v>
      </c>
      <c r="C7" s="23">
        <v>0</v>
      </c>
      <c r="D7" s="4"/>
      <c r="E7" s="19">
        <v>4</v>
      </c>
      <c r="F7" s="20">
        <v>1</v>
      </c>
      <c r="H7" s="22">
        <v>2</v>
      </c>
      <c r="I7" s="23">
        <v>0</v>
      </c>
      <c r="K7" s="22">
        <v>2</v>
      </c>
      <c r="L7" s="23">
        <v>0</v>
      </c>
      <c r="O7" s="48" t="s">
        <v>58</v>
      </c>
      <c r="P7" s="53">
        <f>AVERAGE(P3:P6)</f>
        <v>0.48749999999999999</v>
      </c>
      <c r="Q7" s="53">
        <f>AVERAGE(Q3:Q6)</f>
        <v>0.5083333333333333</v>
      </c>
    </row>
    <row r="8" spans="1:17" x14ac:dyDescent="0.3">
      <c r="A8">
        <v>6</v>
      </c>
      <c r="B8" s="19">
        <v>4</v>
      </c>
      <c r="C8" s="20">
        <v>1</v>
      </c>
      <c r="D8" s="4"/>
      <c r="E8" s="19">
        <v>4</v>
      </c>
      <c r="F8" s="20">
        <v>1</v>
      </c>
      <c r="H8" s="19">
        <v>4</v>
      </c>
      <c r="I8" s="20">
        <v>1</v>
      </c>
      <c r="K8" s="19">
        <v>4</v>
      </c>
      <c r="L8" s="20">
        <v>1</v>
      </c>
      <c r="P8" s="12"/>
      <c r="Q8" s="12"/>
    </row>
    <row r="9" spans="1:17" x14ac:dyDescent="0.3">
      <c r="A9">
        <v>7</v>
      </c>
      <c r="B9" s="22">
        <v>3</v>
      </c>
      <c r="C9" s="23">
        <v>0</v>
      </c>
      <c r="D9" s="4"/>
      <c r="E9" s="54">
        <v>3</v>
      </c>
      <c r="F9" s="55">
        <v>0</v>
      </c>
      <c r="H9" s="22">
        <v>3</v>
      </c>
      <c r="I9" s="23">
        <v>0</v>
      </c>
      <c r="K9" s="22">
        <v>3</v>
      </c>
      <c r="L9" s="23">
        <v>0</v>
      </c>
      <c r="P9" s="12"/>
      <c r="Q9" s="12"/>
    </row>
    <row r="10" spans="1:17" x14ac:dyDescent="0.3">
      <c r="A10">
        <v>8</v>
      </c>
      <c r="B10" s="25" t="s">
        <v>14</v>
      </c>
      <c r="C10" s="15">
        <v>0</v>
      </c>
      <c r="D10" s="4"/>
      <c r="E10" s="54">
        <v>2</v>
      </c>
      <c r="F10" s="55">
        <v>0</v>
      </c>
      <c r="H10" s="25" t="s">
        <v>14</v>
      </c>
      <c r="I10" s="15">
        <v>0</v>
      </c>
      <c r="K10" s="25" t="s">
        <v>14</v>
      </c>
      <c r="L10" s="15">
        <v>0</v>
      </c>
      <c r="P10" s="12"/>
      <c r="Q10" s="12"/>
    </row>
    <row r="11" spans="1:17" x14ac:dyDescent="0.3">
      <c r="A11">
        <v>9</v>
      </c>
      <c r="B11" s="19">
        <v>4</v>
      </c>
      <c r="C11" s="20">
        <v>1</v>
      </c>
      <c r="D11" s="4"/>
      <c r="E11" s="19">
        <v>4</v>
      </c>
      <c r="F11" s="20">
        <v>1</v>
      </c>
      <c r="H11" s="19">
        <v>4</v>
      </c>
      <c r="I11" s="20">
        <v>1</v>
      </c>
      <c r="K11" s="19">
        <v>4</v>
      </c>
      <c r="L11" s="20">
        <v>1</v>
      </c>
      <c r="P11" s="12"/>
      <c r="Q11" s="12"/>
    </row>
    <row r="12" spans="1:17" x14ac:dyDescent="0.3">
      <c r="A12">
        <v>10</v>
      </c>
      <c r="B12" s="22">
        <v>1</v>
      </c>
      <c r="C12" s="23">
        <v>0</v>
      </c>
      <c r="D12" s="4"/>
      <c r="E12" s="25" t="s">
        <v>14</v>
      </c>
      <c r="F12" s="15">
        <v>0</v>
      </c>
      <c r="H12" s="22">
        <v>1</v>
      </c>
      <c r="I12" s="23">
        <v>0</v>
      </c>
      <c r="K12" s="22">
        <v>1</v>
      </c>
      <c r="L12" s="23">
        <v>0</v>
      </c>
      <c r="P12" s="12"/>
      <c r="Q12" s="12"/>
    </row>
    <row r="13" spans="1:17" x14ac:dyDescent="0.3">
      <c r="A13">
        <v>11</v>
      </c>
      <c r="B13" s="22">
        <v>2</v>
      </c>
      <c r="C13" s="23">
        <v>0</v>
      </c>
      <c r="D13" s="4"/>
      <c r="E13" s="25" t="s">
        <v>14</v>
      </c>
      <c r="F13" s="15">
        <v>0</v>
      </c>
      <c r="H13" s="22">
        <v>2</v>
      </c>
      <c r="I13" s="23">
        <v>0</v>
      </c>
      <c r="K13" s="22">
        <v>2</v>
      </c>
      <c r="L13" s="23">
        <v>0</v>
      </c>
      <c r="P13" s="12"/>
      <c r="Q13" s="12"/>
    </row>
    <row r="14" spans="1:17" x14ac:dyDescent="0.3">
      <c r="D14" s="4"/>
      <c r="P14" s="12"/>
      <c r="Q14" s="12"/>
    </row>
    <row r="15" spans="1:17" x14ac:dyDescent="0.3">
      <c r="D15" s="4"/>
      <c r="P15" s="12"/>
      <c r="Q15" s="12"/>
    </row>
    <row r="16" spans="1:17" x14ac:dyDescent="0.3">
      <c r="D16" s="4"/>
      <c r="P16" s="12"/>
      <c r="Q16" s="12"/>
    </row>
    <row r="17" spans="2:17" x14ac:dyDescent="0.3">
      <c r="B17" s="15" t="s">
        <v>14</v>
      </c>
      <c r="C17" s="1" t="s">
        <v>59</v>
      </c>
      <c r="D17" s="4"/>
      <c r="P17" s="12"/>
      <c r="Q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ndcg_l_full</vt:lpstr>
      <vt:lpstr>ndcg_l_binary</vt:lpstr>
      <vt:lpstr>mrr_antimrr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K. Mena</dc:creator>
  <cp:lastModifiedBy>Elisa K. Mena</cp:lastModifiedBy>
  <dcterms:created xsi:type="dcterms:W3CDTF">2021-03-15T06:21:46Z</dcterms:created>
  <dcterms:modified xsi:type="dcterms:W3CDTF">2021-03-15T06:57:22Z</dcterms:modified>
</cp:coreProperties>
</file>