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m\Desktop\"/>
    </mc:Choice>
  </mc:AlternateContent>
  <xr:revisionPtr revIDLastSave="0" documentId="13_ncr:1_{EDA3FE97-A1B9-407F-9E89-0AC4D62301B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tatement of Account" sheetId="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2" l="1"/>
  <c r="K19" i="2"/>
  <c r="G19" i="2"/>
  <c r="I7" i="2"/>
  <c r="H7" i="2"/>
  <c r="F16" i="2"/>
  <c r="J16" i="2"/>
  <c r="J17" i="2"/>
  <c r="J18" i="2"/>
  <c r="F19" i="2"/>
  <c r="F17" i="2"/>
  <c r="F18" i="2"/>
  <c r="AJ17" i="2"/>
  <c r="AJ18" i="2"/>
  <c r="AJ16" i="2"/>
  <c r="J7" i="2" l="1"/>
  <c r="J19" i="2"/>
</calcChain>
</file>

<file path=xl/sharedStrings.xml><?xml version="1.0" encoding="utf-8"?>
<sst xmlns="http://schemas.openxmlformats.org/spreadsheetml/2006/main" count="108" uniqueCount="72">
  <si>
    <t>ამონაწერი</t>
  </si>
  <si>
    <t xml:space="preserve">ანგარიშის მფლობელი: </t>
  </si>
  <si>
    <t>შპს Retail Group Georgia</t>
  </si>
  <si>
    <t xml:space="preserve">  საიდენტიფიკაციო კოდი: </t>
  </si>
  <si>
    <t>404399236</t>
  </si>
  <si>
    <t xml:space="preserve">ანგარიში: </t>
  </si>
  <si>
    <t>GE73BG0000000315815200EUR (315815200)</t>
  </si>
  <si>
    <t xml:space="preserve">ვალუტა: </t>
  </si>
  <si>
    <t>EUR</t>
  </si>
  <si>
    <t xml:space="preserve">პერიოდი: </t>
  </si>
  <si>
    <t>02.01.2025-28.05.25</t>
  </si>
  <si>
    <t xml:space="preserve">საწყისი ნაშთი: </t>
  </si>
  <si>
    <t xml:space="preserve">საბოლოო ნაშთი: </t>
  </si>
  <si>
    <t xml:space="preserve">საწყისი ნაშთი ექვ ლარში: </t>
  </si>
  <si>
    <t xml:space="preserve">საბოლოო ნაშთი ექვ ლარში: </t>
  </si>
  <si>
    <t>თარიღი</t>
  </si>
  <si>
    <t>საბუთის N</t>
  </si>
  <si>
    <t>მოკორესპოდენტო ანგარიში</t>
  </si>
  <si>
    <t>დებეტი</t>
  </si>
  <si>
    <t>კრედიტი</t>
  </si>
  <si>
    <t>კურსი</t>
  </si>
  <si>
    <t>დებეტი ექვ ლარში</t>
  </si>
  <si>
    <t>კრედიტი ექვ ლარში</t>
  </si>
  <si>
    <t>ოპერაციის შინაარსი</t>
  </si>
  <si>
    <t>ოპერაციის ტიპი</t>
  </si>
  <si>
    <t>ოპერაციის იდ</t>
  </si>
  <si>
    <t>Ref</t>
  </si>
  <si>
    <t>გამგზავნის დასახელება</t>
  </si>
  <si>
    <t>გამგზავნის საიდენტიფიკაციო კოდი</t>
  </si>
  <si>
    <t>გამგზავნის ანგარიშის ნომერი</t>
  </si>
  <si>
    <t>გამგზავნი ბანკის კოდი</t>
  </si>
  <si>
    <t>გამგზავნი ბანკის დასახელება</t>
  </si>
  <si>
    <t>მიმღების დასახელება</t>
  </si>
  <si>
    <t>მიმღების საიდენტიფიკაციო კოდი</t>
  </si>
  <si>
    <t>მიმღების ანგარიშის ნომერი</t>
  </si>
  <si>
    <t>მიმღები ბანკის კოდი</t>
  </si>
  <si>
    <t>მიმღები ბანკის დასახელება</t>
  </si>
  <si>
    <t>დანიშნულება</t>
  </si>
  <si>
    <t>დამატებითი ინფორმაცია</t>
  </si>
  <si>
    <t>თანხა</t>
  </si>
  <si>
    <t>თანხა ექვ ლარში</t>
  </si>
  <si>
    <t>ბრუნვა დებეტი</t>
  </si>
  <si>
    <t>ბრუნვა კრედიტი</t>
  </si>
  <si>
    <t>ბრუნვა დებეტი ექვ ლარში</t>
  </si>
  <si>
    <t>ბრუნვა კრედიტი ექვ ლარში</t>
  </si>
  <si>
    <t>ნაშთი დღის ბოლოს</t>
  </si>
  <si>
    <t>ნაშთი დღის ბოლოს ექვ ლარში</t>
  </si>
  <si>
    <t>ნაშთი ოპერაციის ბოლოს</t>
  </si>
  <si>
    <t/>
  </si>
  <si>
    <t>2501223660000074</t>
  </si>
  <si>
    <t>26119783660100000000</t>
  </si>
  <si>
    <t>2.9516</t>
  </si>
  <si>
    <t xml:space="preserve">ვალუტის გაცვლითი ოპერაცია. კურსი:2.987 კონტრთანხა: GEL41,220.6. ვალუტის გაცვლა </t>
  </si>
  <si>
    <t>CCO</t>
  </si>
  <si>
    <t>GE73BG0000000315815200GEL</t>
  </si>
  <si>
    <t>BAGAGE22</t>
  </si>
  <si>
    <t>სს "საქართველოს ბანკი"</t>
  </si>
  <si>
    <t>GE73BG0000000315815200EUR</t>
  </si>
  <si>
    <t>ვალუტის გაცვლა</t>
  </si>
  <si>
    <t>842.25</t>
  </si>
  <si>
    <t>9867061</t>
  </si>
  <si>
    <t>24159783668875920000</t>
  </si>
  <si>
    <t xml:space="preserve">პროცენტის დაფარვა, სესხი N 9867061 </t>
  </si>
  <si>
    <t>LND</t>
  </si>
  <si>
    <t>პროცენტის დაფარვა, სესხი N 9867061</t>
  </si>
  <si>
    <t>-6,218.02</t>
  </si>
  <si>
    <t>-12,957.75</t>
  </si>
  <si>
    <t>Column1</t>
  </si>
  <si>
    <t>Column2</t>
  </si>
  <si>
    <t>გადაფასება</t>
  </si>
  <si>
    <t>კურსი რაც იყო ეროვნული *</t>
  </si>
  <si>
    <t>(საწყისი ნაშთი დღის დასაწყისში + ბრუნვა (კრედიტს-დებეტი) )*ეროვნულ კურსზე - საწყისი ნაშთი ექვივალენტში დღის დასაწყისში+ ბრუნვა (კრედიტს-დებეტი)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</si>
</sst>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[Black]#,##0.00;[Red]\(#,##0.00\);[Black]#,##0.00"/>
    <numFmt numFmtId="165" formatCode="[Black]#,##0.0000;[Red]\(#,##0.0000\);[Black]#,##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Sylfaen"/>
      <family val="1"/>
    </font>
    <font>
      <sz val="11"/>
      <color theme="1"/>
      <name val="Sylfaen"/>
      <family val="1"/>
    </font>
    <font>
      <b/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FF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3" fontId="1" fillId="0" borderId="0"/>
  </cellStyleXfs>
  <cellXfs count="43">
    <xf numFmtId="0" fontId="0" fillId="0" borderId="0" xfId="0"/>
    <xf numFmtId="43" fontId="1" fillId="0" borderId="0" xfId="1"/>
    <xf numFmtId="0" fontId="2" fillId="0" borderId="0" xfId="0" applyFont="1" applyAlignment="1">
      <alignment vertical="top"/>
    </xf>
    <xf numFmtId="49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right" vertical="top"/>
    </xf>
    <xf numFmtId="49" fontId="5" fillId="0" borderId="0" xfId="0" applyNumberFormat="1" applyFont="1" applyAlignment="1">
      <alignment horizontal="left" vertical="center"/>
    </xf>
    <xf numFmtId="49" fontId="8" fillId="2" borderId="1" xfId="0" applyNumberFormat="1" applyFont="1" applyFill="1" applyBorder="1" applyAlignment="1">
      <alignment horizontal="left" vertical="top"/>
    </xf>
    <xf numFmtId="14" fontId="2" fillId="0" borderId="0" xfId="0" applyNumberFormat="1" applyFont="1" applyAlignment="1">
      <alignment vertical="top"/>
    </xf>
    <xf numFmtId="14" fontId="3" fillId="0" borderId="0" xfId="0" applyNumberFormat="1" applyFont="1" applyAlignment="1">
      <alignment vertical="top"/>
    </xf>
    <xf numFmtId="49" fontId="2" fillId="0" borderId="0" xfId="0" applyNumberFormat="1" applyFont="1" applyAlignment="1">
      <alignment horizontal="right" vertical="top"/>
    </xf>
    <xf numFmtId="49" fontId="5" fillId="0" borderId="0" xfId="0" applyNumberFormat="1" applyFont="1" applyAlignment="1">
      <alignment horizontal="right" vertical="top"/>
    </xf>
    <xf numFmtId="49" fontId="2" fillId="0" borderId="0" xfId="0" applyNumberFormat="1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7" fillId="2" borderId="1" xfId="0" applyNumberFormat="1" applyFont="1" applyFill="1" applyBorder="1" applyAlignment="1">
      <alignment horizontal="left" vertical="top"/>
    </xf>
    <xf numFmtId="164" fontId="2" fillId="0" borderId="0" xfId="0" applyNumberFormat="1" applyFont="1" applyAlignment="1">
      <alignment vertical="top"/>
    </xf>
    <xf numFmtId="164" fontId="3" fillId="0" borderId="0" xfId="0" applyNumberFormat="1" applyFont="1" applyAlignment="1">
      <alignment vertical="top"/>
    </xf>
    <xf numFmtId="164" fontId="6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/>
    </xf>
    <xf numFmtId="164" fontId="4" fillId="0" borderId="0" xfId="0" applyNumberFormat="1" applyFont="1" applyAlignment="1">
      <alignment vertical="top"/>
    </xf>
    <xf numFmtId="164" fontId="8" fillId="2" borderId="1" xfId="0" applyNumberFormat="1" applyFont="1" applyFill="1" applyBorder="1" applyAlignment="1">
      <alignment vertical="top"/>
    </xf>
    <xf numFmtId="14" fontId="7" fillId="2" borderId="1" xfId="0" applyNumberFormat="1" applyFont="1" applyFill="1" applyBorder="1" applyAlignment="1">
      <alignment horizontal="left" vertical="top"/>
    </xf>
    <xf numFmtId="164" fontId="7" fillId="2" borderId="1" xfId="0" applyNumberFormat="1" applyFont="1" applyFill="1" applyBorder="1" applyAlignment="1">
      <alignment horizontal="left" vertical="top"/>
    </xf>
    <xf numFmtId="164" fontId="8" fillId="2" borderId="1" xfId="0" applyNumberFormat="1" applyFont="1" applyFill="1" applyBorder="1" applyAlignment="1">
      <alignment horizontal="left" vertical="top"/>
    </xf>
    <xf numFmtId="164" fontId="8" fillId="2" borderId="2" xfId="0" applyNumberFormat="1" applyFont="1" applyFill="1" applyBorder="1" applyAlignment="1">
      <alignment horizontal="left" vertical="top"/>
    </xf>
    <xf numFmtId="40" fontId="5" fillId="0" borderId="0" xfId="0" applyNumberFormat="1" applyFont="1" applyAlignment="1">
      <alignment horizontal="left" vertical="center"/>
    </xf>
    <xf numFmtId="40" fontId="5" fillId="0" borderId="0" xfId="1" applyNumberFormat="1" applyFont="1" applyAlignment="1">
      <alignment horizontal="left" vertical="center"/>
    </xf>
    <xf numFmtId="164" fontId="8" fillId="2" borderId="0" xfId="0" applyNumberFormat="1" applyFont="1" applyFill="1" applyAlignment="1">
      <alignment horizontal="left" vertical="top"/>
    </xf>
    <xf numFmtId="164" fontId="8" fillId="3" borderId="3" xfId="0" applyNumberFormat="1" applyFont="1" applyFill="1" applyBorder="1" applyAlignment="1">
      <alignment horizontal="left" vertical="top"/>
    </xf>
    <xf numFmtId="165" fontId="3" fillId="0" borderId="0" xfId="0" applyNumberFormat="1" applyFont="1" applyAlignment="1">
      <alignment vertical="top"/>
    </xf>
    <xf numFmtId="165" fontId="2" fillId="0" borderId="0" xfId="0" applyNumberFormat="1" applyFont="1" applyAlignment="1">
      <alignment vertical="top"/>
    </xf>
    <xf numFmtId="165" fontId="7" fillId="2" borderId="1" xfId="0" applyNumberFormat="1" applyFont="1" applyFill="1" applyBorder="1" applyAlignment="1">
      <alignment horizontal="left" vertical="top"/>
    </xf>
    <xf numFmtId="14" fontId="2" fillId="4" borderId="0" xfId="0" applyNumberFormat="1" applyFont="1" applyFill="1" applyAlignment="1">
      <alignment vertical="top"/>
    </xf>
    <xf numFmtId="49" fontId="2" fillId="4" borderId="0" xfId="0" applyNumberFormat="1" applyFont="1" applyFill="1" applyAlignment="1">
      <alignment horizontal="right" vertical="top"/>
    </xf>
    <xf numFmtId="49" fontId="2" fillId="4" borderId="0" xfId="0" applyNumberFormat="1" applyFont="1" applyFill="1" applyAlignment="1">
      <alignment horizontal="left" vertical="top"/>
    </xf>
    <xf numFmtId="164" fontId="2" fillId="4" borderId="0" xfId="0" applyNumberFormat="1" applyFont="1" applyFill="1" applyAlignment="1">
      <alignment vertical="top"/>
    </xf>
    <xf numFmtId="43" fontId="1" fillId="4" borderId="0" xfId="1" applyFill="1"/>
    <xf numFmtId="49" fontId="2" fillId="4" borderId="0" xfId="0" applyNumberFormat="1" applyFont="1" applyFill="1" applyAlignment="1">
      <alignment vertical="top"/>
    </xf>
    <xf numFmtId="0" fontId="2" fillId="4" borderId="0" xfId="0" applyFont="1" applyFill="1" applyAlignment="1">
      <alignment vertical="top"/>
    </xf>
    <xf numFmtId="43" fontId="0" fillId="0" borderId="4" xfId="1" applyFont="1" applyBorder="1"/>
    <xf numFmtId="40" fontId="5" fillId="5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49" fontId="2" fillId="0" borderId="0" xfId="0" applyNumberFormat="1" applyFont="1" applyAlignment="1">
      <alignment horizontal="center" vertical="top" wrapText="1"/>
    </xf>
  </cellXfs>
  <cellStyles count="2">
    <cellStyle name="Comma" xfId="1" builtinId="3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[Black]#,##0.00;[Red]\(#,##0.00\);[Black]#,##0.00"/>
      <alignment horizontal="general" vertical="top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0528CBA9-E28D-4E00-8648-921397833CD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85724</xdr:colOff>
      <xdr:row>0</xdr:row>
      <xdr:rowOff>46488</xdr:rowOff>
    </xdr:from>
    <xdr:to>
      <xdr:col>2</xdr:col>
      <xdr:colOff>971549</xdr:colOff>
      <xdr:row>2</xdr:row>
      <xdr:rowOff>143660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5724" y="46488"/>
          <a:ext cx="2743200" cy="478172"/>
        </a:xfrm>
        <a:prstGeom prst="rect">
          <a:avLst/>
        </a:prstGeom>
        <a:solidFill>
          <a:schemeClr val="bg1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iam\Desktop\official-daily-exchange-ratesgeo.xlsx" TargetMode="External"/><Relationship Id="rId1" Type="http://schemas.openxmlformats.org/officeDocument/2006/relationships/externalLinkPath" Target="official-daily-exchange-ratesge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"/>
    </sheetNames>
    <sheetDataSet>
      <sheetData sheetId="0">
        <row r="1">
          <cell r="A1" t="str">
            <v>ლარის ოფიციალური გაცვლითი კურსი უცხოური ვალუტების მიმართ</v>
          </cell>
        </row>
        <row r="2">
          <cell r="A2"/>
        </row>
        <row r="3">
          <cell r="A3"/>
          <cell r="B3" t="str">
            <v>ევრო</v>
          </cell>
        </row>
        <row r="4">
          <cell r="A4"/>
          <cell r="B4">
            <v>1</v>
          </cell>
        </row>
        <row r="5">
          <cell r="A5"/>
          <cell r="B5" t="str">
            <v>EUR</v>
          </cell>
        </row>
        <row r="6">
          <cell r="A6">
            <v>45658</v>
          </cell>
          <cell r="B6">
            <v>2.9291999999999998</v>
          </cell>
        </row>
        <row r="7">
          <cell r="A7">
            <v>45659</v>
          </cell>
          <cell r="B7">
            <v>2.9291999999999998</v>
          </cell>
        </row>
        <row r="8">
          <cell r="A8">
            <v>45660</v>
          </cell>
          <cell r="B8">
            <v>2.9291999999999998</v>
          </cell>
        </row>
        <row r="9">
          <cell r="A9">
            <v>45661</v>
          </cell>
          <cell r="B9">
            <v>2.8955000000000002</v>
          </cell>
        </row>
        <row r="10">
          <cell r="A10">
            <v>45662</v>
          </cell>
          <cell r="B10">
            <v>2.8955000000000002</v>
          </cell>
        </row>
        <row r="11">
          <cell r="A11">
            <v>45663</v>
          </cell>
          <cell r="B11">
            <v>2.8955000000000002</v>
          </cell>
        </row>
        <row r="12">
          <cell r="A12">
            <v>45664</v>
          </cell>
          <cell r="B12">
            <v>2.9152</v>
          </cell>
        </row>
        <row r="13">
          <cell r="A13">
            <v>45665</v>
          </cell>
          <cell r="B13">
            <v>2.9152</v>
          </cell>
        </row>
        <row r="14">
          <cell r="A14">
            <v>45666</v>
          </cell>
          <cell r="B14">
            <v>2.9287000000000001</v>
          </cell>
        </row>
        <row r="15">
          <cell r="A15">
            <v>45667</v>
          </cell>
          <cell r="B15">
            <v>2.9232</v>
          </cell>
        </row>
        <row r="16">
          <cell r="A16">
            <v>45668</v>
          </cell>
          <cell r="B16">
            <v>2.9171</v>
          </cell>
        </row>
        <row r="17">
          <cell r="A17">
            <v>45669</v>
          </cell>
          <cell r="B17">
            <v>2.9171</v>
          </cell>
        </row>
        <row r="18">
          <cell r="A18">
            <v>45670</v>
          </cell>
          <cell r="B18">
            <v>2.9171</v>
          </cell>
        </row>
        <row r="19">
          <cell r="A19">
            <v>45671</v>
          </cell>
          <cell r="B19">
            <v>2.8852000000000002</v>
          </cell>
        </row>
        <row r="20">
          <cell r="A20">
            <v>45672</v>
          </cell>
          <cell r="B20">
            <v>2.9182000000000001</v>
          </cell>
        </row>
        <row r="21">
          <cell r="A21">
            <v>45673</v>
          </cell>
          <cell r="B21">
            <v>2.9321999999999999</v>
          </cell>
        </row>
        <row r="22">
          <cell r="A22">
            <v>45674</v>
          </cell>
          <cell r="B22">
            <v>2.9236</v>
          </cell>
        </row>
        <row r="23">
          <cell r="A23">
            <v>45675</v>
          </cell>
          <cell r="B23">
            <v>2.9276</v>
          </cell>
        </row>
        <row r="24">
          <cell r="A24">
            <v>45676</v>
          </cell>
          <cell r="B24">
            <v>2.9276</v>
          </cell>
        </row>
        <row r="25">
          <cell r="A25">
            <v>45677</v>
          </cell>
          <cell r="B25">
            <v>2.9276</v>
          </cell>
        </row>
        <row r="26">
          <cell r="A26">
            <v>45678</v>
          </cell>
          <cell r="B26">
            <v>2.9359999999999999</v>
          </cell>
        </row>
        <row r="27">
          <cell r="A27">
            <v>45679</v>
          </cell>
          <cell r="B27">
            <v>2.9516</v>
          </cell>
        </row>
        <row r="28">
          <cell r="A28">
            <v>45680</v>
          </cell>
          <cell r="B28">
            <v>2.9782000000000002</v>
          </cell>
        </row>
        <row r="29">
          <cell r="A29">
            <v>45681</v>
          </cell>
          <cell r="B29">
            <v>2.9821</v>
          </cell>
        </row>
        <row r="30">
          <cell r="A30">
            <v>45682</v>
          </cell>
          <cell r="B30">
            <v>3.0247000000000002</v>
          </cell>
        </row>
        <row r="31">
          <cell r="A31">
            <v>45683</v>
          </cell>
          <cell r="B31">
            <v>3.0247000000000002</v>
          </cell>
        </row>
        <row r="32">
          <cell r="A32">
            <v>45684</v>
          </cell>
          <cell r="B32">
            <v>3.0247000000000002</v>
          </cell>
        </row>
        <row r="33">
          <cell r="A33">
            <v>45685</v>
          </cell>
          <cell r="B33">
            <v>3.0263</v>
          </cell>
        </row>
        <row r="34">
          <cell r="A34">
            <v>45686</v>
          </cell>
          <cell r="B34">
            <v>3.0013999999999998</v>
          </cell>
        </row>
        <row r="35">
          <cell r="A35">
            <v>45687</v>
          </cell>
          <cell r="B35">
            <v>2.9941</v>
          </cell>
        </row>
        <row r="36">
          <cell r="A36">
            <v>45688</v>
          </cell>
          <cell r="B36">
            <v>2.9929000000000001</v>
          </cell>
        </row>
        <row r="37">
          <cell r="A37">
            <v>45689</v>
          </cell>
          <cell r="B37">
            <v>2.9651000000000001</v>
          </cell>
        </row>
        <row r="38">
          <cell r="A38">
            <v>45690</v>
          </cell>
          <cell r="B38">
            <v>2.9651000000000001</v>
          </cell>
        </row>
        <row r="39">
          <cell r="A39">
            <v>45691</v>
          </cell>
          <cell r="B39">
            <v>2.9651000000000001</v>
          </cell>
        </row>
        <row r="40">
          <cell r="A40">
            <v>45692</v>
          </cell>
          <cell r="B40">
            <v>2.9089999999999998</v>
          </cell>
        </row>
        <row r="41">
          <cell r="A41">
            <v>45693</v>
          </cell>
          <cell r="B41">
            <v>2.9317000000000002</v>
          </cell>
        </row>
        <row r="42">
          <cell r="A42">
            <v>45694</v>
          </cell>
          <cell r="B42">
            <v>2.9418000000000002</v>
          </cell>
        </row>
        <row r="43">
          <cell r="A43">
            <v>45695</v>
          </cell>
          <cell r="B43">
            <v>2.9106000000000001</v>
          </cell>
        </row>
        <row r="44">
          <cell r="A44">
            <v>45696</v>
          </cell>
          <cell r="B44">
            <v>2.9009999999999998</v>
          </cell>
        </row>
        <row r="45">
          <cell r="A45">
            <v>45697</v>
          </cell>
          <cell r="B45">
            <v>2.9009999999999998</v>
          </cell>
        </row>
        <row r="46">
          <cell r="A46">
            <v>45698</v>
          </cell>
          <cell r="B46">
            <v>2.9009999999999998</v>
          </cell>
        </row>
        <row r="47">
          <cell r="A47">
            <v>45699</v>
          </cell>
          <cell r="B47">
            <v>2.8736000000000002</v>
          </cell>
        </row>
        <row r="48">
          <cell r="A48">
            <v>45700</v>
          </cell>
          <cell r="B48">
            <v>2.8889</v>
          </cell>
        </row>
        <row r="49">
          <cell r="A49">
            <v>45701</v>
          </cell>
          <cell r="B49">
            <v>2.9144999999999999</v>
          </cell>
        </row>
        <row r="50">
          <cell r="A50">
            <v>45702</v>
          </cell>
          <cell r="B50">
            <v>2.9342000000000001</v>
          </cell>
        </row>
        <row r="51">
          <cell r="A51">
            <v>45703</v>
          </cell>
          <cell r="B51">
            <v>2.9687000000000001</v>
          </cell>
        </row>
        <row r="52">
          <cell r="A52">
            <v>45704</v>
          </cell>
          <cell r="B52">
            <v>2.9687000000000001</v>
          </cell>
        </row>
        <row r="53">
          <cell r="A53">
            <v>45705</v>
          </cell>
          <cell r="B53">
            <v>2.9687000000000001</v>
          </cell>
        </row>
        <row r="54">
          <cell r="A54">
            <v>45706</v>
          </cell>
          <cell r="B54">
            <v>2.9535999999999998</v>
          </cell>
        </row>
        <row r="55">
          <cell r="A55">
            <v>45707</v>
          </cell>
          <cell r="B55">
            <v>2.948</v>
          </cell>
        </row>
        <row r="56">
          <cell r="A56">
            <v>45708</v>
          </cell>
          <cell r="B56">
            <v>2.9321999999999999</v>
          </cell>
        </row>
        <row r="57">
          <cell r="A57">
            <v>45709</v>
          </cell>
          <cell r="B57">
            <v>2.9382000000000001</v>
          </cell>
        </row>
        <row r="58">
          <cell r="A58">
            <v>45710</v>
          </cell>
          <cell r="B58">
            <v>2.9361999999999999</v>
          </cell>
        </row>
        <row r="59">
          <cell r="A59">
            <v>45711</v>
          </cell>
          <cell r="B59">
            <v>2.9361999999999999</v>
          </cell>
        </row>
        <row r="60">
          <cell r="A60">
            <v>45712</v>
          </cell>
          <cell r="B60">
            <v>2.9361999999999999</v>
          </cell>
        </row>
        <row r="61">
          <cell r="A61">
            <v>45713</v>
          </cell>
          <cell r="B61">
            <v>2.9481999999999999</v>
          </cell>
        </row>
        <row r="62">
          <cell r="A62">
            <v>45714</v>
          </cell>
          <cell r="B62">
            <v>2.9498000000000002</v>
          </cell>
        </row>
        <row r="63">
          <cell r="A63">
            <v>45715</v>
          </cell>
          <cell r="B63">
            <v>2.9542000000000002</v>
          </cell>
        </row>
        <row r="64">
          <cell r="A64">
            <v>45716</v>
          </cell>
          <cell r="B64">
            <v>2.9510000000000001</v>
          </cell>
        </row>
        <row r="65">
          <cell r="A65">
            <v>45717</v>
          </cell>
          <cell r="B65">
            <v>2.9030999999999998</v>
          </cell>
        </row>
        <row r="66">
          <cell r="A66">
            <v>45718</v>
          </cell>
          <cell r="B66">
            <v>2.9030999999999998</v>
          </cell>
        </row>
        <row r="67">
          <cell r="A67">
            <v>45719</v>
          </cell>
          <cell r="B67">
            <v>2.9030999999999998</v>
          </cell>
        </row>
        <row r="68">
          <cell r="A68">
            <v>45720</v>
          </cell>
          <cell r="B68">
            <v>2.9030999999999998</v>
          </cell>
        </row>
        <row r="69">
          <cell r="A69">
            <v>45721</v>
          </cell>
          <cell r="B69">
            <v>2.9350000000000001</v>
          </cell>
        </row>
        <row r="70">
          <cell r="A70">
            <v>45722</v>
          </cell>
          <cell r="B70">
            <v>2.9782999999999999</v>
          </cell>
        </row>
        <row r="71">
          <cell r="A71">
            <v>45723</v>
          </cell>
          <cell r="B71">
            <v>3.0042</v>
          </cell>
        </row>
        <row r="72">
          <cell r="A72">
            <v>45724</v>
          </cell>
          <cell r="B72">
            <v>3.0181</v>
          </cell>
        </row>
        <row r="73">
          <cell r="A73">
            <v>45725</v>
          </cell>
          <cell r="B73">
            <v>3.0181</v>
          </cell>
        </row>
        <row r="74">
          <cell r="A74">
            <v>45726</v>
          </cell>
          <cell r="B74">
            <v>3.0181</v>
          </cell>
        </row>
        <row r="75">
          <cell r="A75">
            <v>45727</v>
          </cell>
          <cell r="B75">
            <v>3.0162</v>
          </cell>
        </row>
        <row r="76">
          <cell r="A76">
            <v>45728</v>
          </cell>
          <cell r="B76">
            <v>3.0396000000000001</v>
          </cell>
        </row>
        <row r="77">
          <cell r="A77">
            <v>45729</v>
          </cell>
          <cell r="B77">
            <v>3.0297000000000001</v>
          </cell>
        </row>
        <row r="78">
          <cell r="A78">
            <v>45730</v>
          </cell>
          <cell r="B78">
            <v>3.0186000000000002</v>
          </cell>
        </row>
        <row r="79">
          <cell r="A79">
            <v>45731</v>
          </cell>
          <cell r="B79">
            <v>3.0266999999999999</v>
          </cell>
        </row>
        <row r="80">
          <cell r="A80">
            <v>45732</v>
          </cell>
          <cell r="B80">
            <v>3.0266999999999999</v>
          </cell>
        </row>
        <row r="81">
          <cell r="A81">
            <v>45733</v>
          </cell>
          <cell r="B81">
            <v>3.0266999999999999</v>
          </cell>
        </row>
        <row r="82">
          <cell r="A82">
            <v>45734</v>
          </cell>
          <cell r="B82">
            <v>3.0276999999999998</v>
          </cell>
        </row>
        <row r="83">
          <cell r="A83">
            <v>45735</v>
          </cell>
          <cell r="B83">
            <v>3.0470000000000002</v>
          </cell>
        </row>
        <row r="84">
          <cell r="A84">
            <v>45736</v>
          </cell>
          <cell r="B84">
            <v>3.0345</v>
          </cell>
        </row>
        <row r="85">
          <cell r="A85">
            <v>45737</v>
          </cell>
          <cell r="B85">
            <v>3.0095999999999998</v>
          </cell>
        </row>
        <row r="86">
          <cell r="A86">
            <v>45738</v>
          </cell>
          <cell r="B86">
            <v>3.0043000000000002</v>
          </cell>
        </row>
        <row r="87">
          <cell r="A87">
            <v>45739</v>
          </cell>
          <cell r="B87">
            <v>3.0043000000000002</v>
          </cell>
        </row>
        <row r="88">
          <cell r="A88">
            <v>45740</v>
          </cell>
          <cell r="B88">
            <v>3.0043000000000002</v>
          </cell>
        </row>
        <row r="89">
          <cell r="A89">
            <v>45741</v>
          </cell>
          <cell r="B89">
            <v>3.0182000000000002</v>
          </cell>
        </row>
        <row r="90">
          <cell r="A90">
            <v>45742</v>
          </cell>
          <cell r="B90">
            <v>3.0062000000000002</v>
          </cell>
        </row>
        <row r="91">
          <cell r="A91">
            <v>45743</v>
          </cell>
          <cell r="B91">
            <v>2.9927999999999999</v>
          </cell>
        </row>
        <row r="92">
          <cell r="A92">
            <v>45744</v>
          </cell>
          <cell r="B92">
            <v>2.9864999999999999</v>
          </cell>
        </row>
        <row r="93">
          <cell r="A93">
            <v>45745</v>
          </cell>
          <cell r="B93">
            <v>2.9817999999999998</v>
          </cell>
        </row>
        <row r="94">
          <cell r="A94">
            <v>45746</v>
          </cell>
          <cell r="B94">
            <v>2.9817999999999998</v>
          </cell>
        </row>
        <row r="95">
          <cell r="A95">
            <v>45747</v>
          </cell>
          <cell r="B95">
            <v>2.9817999999999998</v>
          </cell>
        </row>
        <row r="96">
          <cell r="A96">
            <v>45748</v>
          </cell>
          <cell r="B96">
            <v>2.9889999999999999</v>
          </cell>
        </row>
        <row r="97">
          <cell r="A97">
            <v>45749</v>
          </cell>
          <cell r="B97">
            <v>2.9847999999999999</v>
          </cell>
        </row>
        <row r="98">
          <cell r="A98">
            <v>45750</v>
          </cell>
          <cell r="B98">
            <v>2.9815999999999998</v>
          </cell>
        </row>
        <row r="99">
          <cell r="A99">
            <v>45751</v>
          </cell>
          <cell r="B99">
            <v>3.0569000000000002</v>
          </cell>
        </row>
        <row r="100">
          <cell r="A100">
            <v>45752</v>
          </cell>
          <cell r="B100">
            <v>3.0438000000000001</v>
          </cell>
        </row>
        <row r="101">
          <cell r="A101">
            <v>45753</v>
          </cell>
          <cell r="B101">
            <v>3.0438000000000001</v>
          </cell>
        </row>
        <row r="102">
          <cell r="A102">
            <v>45754</v>
          </cell>
          <cell r="B102">
            <v>3.0438000000000001</v>
          </cell>
        </row>
        <row r="103">
          <cell r="A103">
            <v>45755</v>
          </cell>
          <cell r="B103">
            <v>3.0232000000000001</v>
          </cell>
        </row>
        <row r="104">
          <cell r="A104">
            <v>45756</v>
          </cell>
          <cell r="B104">
            <v>3.0143</v>
          </cell>
        </row>
        <row r="105">
          <cell r="A105">
            <v>45757</v>
          </cell>
          <cell r="B105">
            <v>3.0143</v>
          </cell>
        </row>
        <row r="106">
          <cell r="A106">
            <v>45758</v>
          </cell>
          <cell r="B106">
            <v>3.0518000000000001</v>
          </cell>
        </row>
        <row r="107">
          <cell r="A107">
            <v>45759</v>
          </cell>
          <cell r="B107">
            <v>3.1259000000000001</v>
          </cell>
        </row>
        <row r="108">
          <cell r="A108">
            <v>45760</v>
          </cell>
          <cell r="B108">
            <v>3.1259000000000001</v>
          </cell>
        </row>
        <row r="109">
          <cell r="A109">
            <v>45761</v>
          </cell>
          <cell r="B109">
            <v>3.1259000000000001</v>
          </cell>
        </row>
        <row r="110">
          <cell r="A110">
            <v>45762</v>
          </cell>
          <cell r="B110">
            <v>3.1362999999999999</v>
          </cell>
        </row>
        <row r="111">
          <cell r="A111">
            <v>45763</v>
          </cell>
          <cell r="B111">
            <v>3.1229</v>
          </cell>
        </row>
        <row r="112">
          <cell r="A112">
            <v>45764</v>
          </cell>
          <cell r="B112">
            <v>3.1274000000000002</v>
          </cell>
        </row>
        <row r="113">
          <cell r="A113">
            <v>45765</v>
          </cell>
          <cell r="B113">
            <v>3.1248999999999998</v>
          </cell>
        </row>
        <row r="114">
          <cell r="A114">
            <v>45766</v>
          </cell>
          <cell r="B114">
            <v>3.1248999999999998</v>
          </cell>
        </row>
        <row r="115">
          <cell r="A115">
            <v>45767</v>
          </cell>
          <cell r="B115">
            <v>3.1248999999999998</v>
          </cell>
        </row>
        <row r="116">
          <cell r="A116">
            <v>45768</v>
          </cell>
          <cell r="B116">
            <v>3.1248999999999998</v>
          </cell>
        </row>
        <row r="117">
          <cell r="A117">
            <v>45769</v>
          </cell>
          <cell r="B117">
            <v>3.1248999999999998</v>
          </cell>
        </row>
        <row r="118">
          <cell r="A118">
            <v>45770</v>
          </cell>
          <cell r="B118">
            <v>3.1614</v>
          </cell>
        </row>
        <row r="119">
          <cell r="A119">
            <v>45771</v>
          </cell>
          <cell r="B119">
            <v>3.1354000000000002</v>
          </cell>
        </row>
        <row r="120">
          <cell r="A120">
            <v>45772</v>
          </cell>
          <cell r="B120">
            <v>3.13</v>
          </cell>
        </row>
        <row r="121">
          <cell r="A121">
            <v>45773</v>
          </cell>
          <cell r="B121">
            <v>3.1223999999999998</v>
          </cell>
        </row>
        <row r="122">
          <cell r="A122">
            <v>45774</v>
          </cell>
          <cell r="B122">
            <v>3.1223999999999998</v>
          </cell>
        </row>
        <row r="123">
          <cell r="A123">
            <v>45775</v>
          </cell>
          <cell r="B123">
            <v>3.1223999999999998</v>
          </cell>
        </row>
        <row r="124">
          <cell r="A124">
            <v>45776</v>
          </cell>
          <cell r="B124">
            <v>3.1227</v>
          </cell>
        </row>
        <row r="125">
          <cell r="A125">
            <v>45777</v>
          </cell>
          <cell r="B125">
            <v>3.1305000000000001</v>
          </cell>
        </row>
        <row r="126">
          <cell r="A126">
            <v>45778</v>
          </cell>
          <cell r="B126">
            <v>3.1238999999999999</v>
          </cell>
        </row>
        <row r="127">
          <cell r="A127">
            <v>45779</v>
          </cell>
          <cell r="B127">
            <v>3.1143000000000001</v>
          </cell>
        </row>
        <row r="128">
          <cell r="A128">
            <v>45780</v>
          </cell>
          <cell r="B128">
            <v>3.1137999999999999</v>
          </cell>
        </row>
        <row r="129">
          <cell r="A129">
            <v>45781</v>
          </cell>
          <cell r="B129">
            <v>3.1137999999999999</v>
          </cell>
        </row>
        <row r="130">
          <cell r="A130">
            <v>45782</v>
          </cell>
          <cell r="B130">
            <v>3.1137999999999999</v>
          </cell>
        </row>
        <row r="131">
          <cell r="A131">
            <v>45783</v>
          </cell>
          <cell r="B131">
            <v>3.1166999999999998</v>
          </cell>
        </row>
        <row r="132">
          <cell r="A132">
            <v>45784</v>
          </cell>
          <cell r="B132">
            <v>3.1105</v>
          </cell>
        </row>
        <row r="133">
          <cell r="A133">
            <v>45785</v>
          </cell>
          <cell r="B133">
            <v>3.1219000000000001</v>
          </cell>
        </row>
        <row r="134">
          <cell r="A134">
            <v>45786</v>
          </cell>
          <cell r="B134">
            <v>3.1012</v>
          </cell>
        </row>
        <row r="135">
          <cell r="A135">
            <v>45787</v>
          </cell>
          <cell r="B135">
            <v>3.1012</v>
          </cell>
        </row>
        <row r="136">
          <cell r="A136">
            <v>45788</v>
          </cell>
          <cell r="B136">
            <v>3.1012</v>
          </cell>
        </row>
        <row r="137">
          <cell r="A137">
            <v>45789</v>
          </cell>
          <cell r="B137">
            <v>3.1012</v>
          </cell>
        </row>
        <row r="138">
          <cell r="A138">
            <v>45790</v>
          </cell>
          <cell r="B138">
            <v>3.1012</v>
          </cell>
        </row>
        <row r="139">
          <cell r="A139">
            <v>45791</v>
          </cell>
          <cell r="B139">
            <v>3.0464000000000002</v>
          </cell>
        </row>
        <row r="140">
          <cell r="A140">
            <v>45792</v>
          </cell>
          <cell r="B140">
            <v>3.0821999999999998</v>
          </cell>
        </row>
        <row r="141">
          <cell r="A141">
            <v>45793</v>
          </cell>
          <cell r="B141">
            <v>3.0731999999999999</v>
          </cell>
        </row>
        <row r="142">
          <cell r="A142">
            <v>45794</v>
          </cell>
          <cell r="B142">
            <v>3.0686</v>
          </cell>
        </row>
        <row r="143">
          <cell r="A143">
            <v>45795</v>
          </cell>
          <cell r="B143">
            <v>3.0686</v>
          </cell>
        </row>
        <row r="144">
          <cell r="A144">
            <v>45796</v>
          </cell>
          <cell r="B144">
            <v>3.0686</v>
          </cell>
        </row>
        <row r="145">
          <cell r="A145">
            <v>45797</v>
          </cell>
          <cell r="B145">
            <v>3.0897999999999999</v>
          </cell>
        </row>
        <row r="146">
          <cell r="A146">
            <v>45798</v>
          </cell>
          <cell r="B146">
            <v>3.0815000000000001</v>
          </cell>
        </row>
        <row r="147">
          <cell r="A147">
            <v>45799</v>
          </cell>
          <cell r="B147">
            <v>3.109</v>
          </cell>
        </row>
        <row r="148">
          <cell r="A148">
            <v>45800</v>
          </cell>
          <cell r="B148">
            <v>3.0924</v>
          </cell>
        </row>
        <row r="149">
          <cell r="A149">
            <v>45801</v>
          </cell>
          <cell r="B149">
            <v>3.1061000000000001</v>
          </cell>
        </row>
        <row r="150">
          <cell r="A150">
            <v>45802</v>
          </cell>
          <cell r="B150">
            <v>3.1061000000000001</v>
          </cell>
        </row>
        <row r="151">
          <cell r="A151">
            <v>45803</v>
          </cell>
          <cell r="B151">
            <v>3.1061000000000001</v>
          </cell>
        </row>
        <row r="152">
          <cell r="A152">
            <v>45804</v>
          </cell>
          <cell r="B152">
            <v>3.1061000000000001</v>
          </cell>
        </row>
        <row r="153">
          <cell r="A153">
            <v>45805</v>
          </cell>
          <cell r="B153">
            <v>3.1042000000000001</v>
          </cell>
        </row>
        <row r="154">
          <cell r="A154">
            <v>45806</v>
          </cell>
          <cell r="B154">
            <v>3.0983999999999998</v>
          </cell>
        </row>
        <row r="155">
          <cell r="A155"/>
          <cell r="B155"/>
        </row>
        <row r="156">
          <cell r="A156"/>
          <cell r="B156"/>
        </row>
        <row r="157">
          <cell r="A157"/>
          <cell r="B157"/>
        </row>
        <row r="158">
          <cell r="B158"/>
        </row>
        <row r="159">
          <cell r="B159"/>
        </row>
        <row r="160">
          <cell r="B160"/>
        </row>
        <row r="161">
          <cell r="B161"/>
        </row>
        <row r="162">
          <cell r="B162"/>
        </row>
        <row r="163">
          <cell r="B163"/>
        </row>
        <row r="164">
          <cell r="B164"/>
        </row>
        <row r="165">
          <cell r="B165"/>
        </row>
        <row r="166">
          <cell r="B166"/>
        </row>
        <row r="167">
          <cell r="B167"/>
        </row>
        <row r="168">
          <cell r="B168"/>
        </row>
        <row r="169">
          <cell r="B169"/>
        </row>
        <row r="170">
          <cell r="B170"/>
        </row>
        <row r="171">
          <cell r="B171"/>
        </row>
        <row r="172">
          <cell r="B172"/>
        </row>
        <row r="173">
          <cell r="B173"/>
        </row>
        <row r="174">
          <cell r="B174"/>
        </row>
        <row r="175">
          <cell r="B175"/>
        </row>
        <row r="176">
          <cell r="B176"/>
        </row>
        <row r="177">
          <cell r="B177"/>
        </row>
        <row r="178">
          <cell r="B178"/>
        </row>
        <row r="179">
          <cell r="B179"/>
        </row>
        <row r="180">
          <cell r="B180"/>
        </row>
        <row r="181">
          <cell r="B181"/>
        </row>
        <row r="182">
          <cell r="B182"/>
        </row>
        <row r="183">
          <cell r="B183"/>
        </row>
        <row r="184">
          <cell r="B184"/>
        </row>
        <row r="185">
          <cell r="B185"/>
        </row>
        <row r="186">
          <cell r="B186"/>
        </row>
        <row r="187">
          <cell r="B187"/>
        </row>
        <row r="188">
          <cell r="B188"/>
        </row>
        <row r="189">
          <cell r="B189"/>
        </row>
        <row r="190">
          <cell r="B190"/>
        </row>
        <row r="191">
          <cell r="B191"/>
        </row>
        <row r="192">
          <cell r="B192"/>
        </row>
        <row r="193">
          <cell r="B193"/>
        </row>
        <row r="194">
          <cell r="B194"/>
        </row>
        <row r="195">
          <cell r="B195"/>
        </row>
        <row r="196">
          <cell r="B196"/>
        </row>
        <row r="197">
          <cell r="B197"/>
        </row>
        <row r="198">
          <cell r="B198"/>
        </row>
        <row r="199">
          <cell r="B199"/>
        </row>
        <row r="200">
          <cell r="B200"/>
        </row>
        <row r="201">
          <cell r="B201"/>
        </row>
        <row r="202">
          <cell r="B202"/>
        </row>
        <row r="203">
          <cell r="B203"/>
        </row>
        <row r="204">
          <cell r="B204"/>
        </row>
        <row r="205">
          <cell r="B205"/>
        </row>
        <row r="206">
          <cell r="B206"/>
        </row>
        <row r="207">
          <cell r="B207"/>
        </row>
        <row r="208">
          <cell r="B208"/>
        </row>
        <row r="209">
          <cell r="B209"/>
        </row>
        <row r="210">
          <cell r="B210"/>
        </row>
        <row r="1047161">
          <cell r="A1047161"/>
          <cell r="B1047161"/>
        </row>
        <row r="1047162">
          <cell r="A1047162"/>
          <cell r="B1047162"/>
        </row>
        <row r="1047163">
          <cell r="A1047163"/>
          <cell r="B1047163"/>
        </row>
        <row r="1047164">
          <cell r="A1047164"/>
          <cell r="B1047164"/>
        </row>
        <row r="1047165">
          <cell r="A1047165"/>
          <cell r="B1047165"/>
        </row>
        <row r="1047166">
          <cell r="A1047166"/>
          <cell r="B1047166"/>
        </row>
        <row r="1047167">
          <cell r="A1047167"/>
          <cell r="B1047167"/>
        </row>
        <row r="1047168">
          <cell r="A1047168"/>
          <cell r="B1047168"/>
        </row>
        <row r="1047169">
          <cell r="A1047169"/>
          <cell r="B1047169"/>
        </row>
        <row r="1047170">
          <cell r="A1047170"/>
          <cell r="B1047170"/>
        </row>
        <row r="1047171">
          <cell r="A1047171"/>
          <cell r="B1047171"/>
        </row>
        <row r="1047172">
          <cell r="A1047172"/>
        </row>
        <row r="1047173">
          <cell r="A1047173"/>
        </row>
        <row r="1047174">
          <cell r="A1047174"/>
        </row>
        <row r="1047175">
          <cell r="A1047175"/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Statement" displayName="tableStatement" ref="A15:AI19" totalsRowShown="0">
  <autoFilter ref="A15:AI19" xr:uid="{00000000-0009-0000-0100-000001000000}"/>
  <tableColumns count="35">
    <tableColumn id="1" xr3:uid="{00000000-0010-0000-0000-000001000000}" name="თარიღი"/>
    <tableColumn id="2" xr3:uid="{00000000-0010-0000-0000-000002000000}" name="საბუთის N"/>
    <tableColumn id="3" xr3:uid="{00000000-0010-0000-0000-000003000000}" name="მოკორესპოდენტო ანგარიში"/>
    <tableColumn id="4" xr3:uid="{00000000-0010-0000-0000-000004000000}" name="დებეტი"/>
    <tableColumn id="5" xr3:uid="{00000000-0010-0000-0000-000005000000}" name="კრედიტი"/>
    <tableColumn id="35" xr3:uid="{4AC25CD2-060E-40E0-95F9-922C14D2FEBC}" name="Column2" dataDxfId="3" totalsRowDxfId="2">
      <calculatedColumnFormula>tableStatement[[#This Row],[კრედიტი]]-tableStatement[[#This Row],[დებეტი]]</calculatedColumnFormula>
    </tableColumn>
    <tableColumn id="6" xr3:uid="{00000000-0010-0000-0000-000006000000}" name="კურსი"/>
    <tableColumn id="7" xr3:uid="{00000000-0010-0000-0000-000007000000}" name="დებეტი ექვ ლარში" dataCellStyle="Comma"/>
    <tableColumn id="8" xr3:uid="{00000000-0010-0000-0000-000008000000}" name="კრედიტი ექვ ლარში" dataCellStyle="Comma"/>
    <tableColumn id="34" xr3:uid="{71FA03FF-B06C-4EC5-B360-500CD493B063}" name="Column1" dataDxfId="1" totalsRowDxfId="0" dataCellStyle="Comma">
      <calculatedColumnFormula>tableStatement[[#This Row],[კრედიტი ექვ ლარში]]-tableStatement[[#This Row],[დებეტი ექვ ლარში]]</calculatedColumnFormula>
    </tableColumn>
    <tableColumn id="9" xr3:uid="{00000000-0010-0000-0000-000009000000}" name="ოპერაციის შინაარსი"/>
    <tableColumn id="10" xr3:uid="{00000000-0010-0000-0000-00000A000000}" name="ოპერაციის ტიპი"/>
    <tableColumn id="11" xr3:uid="{00000000-0010-0000-0000-00000B000000}" name="ოპერაციის იდ"/>
    <tableColumn id="12" xr3:uid="{00000000-0010-0000-0000-00000C000000}" name="Ref"/>
    <tableColumn id="13" xr3:uid="{00000000-0010-0000-0000-00000D000000}" name="გამგზავნის დასახელება"/>
    <tableColumn id="14" xr3:uid="{00000000-0010-0000-0000-00000E000000}" name="გამგზავნის საიდენტიფიკაციო კოდი"/>
    <tableColumn id="15" xr3:uid="{00000000-0010-0000-0000-00000F000000}" name="გამგზავნის ანგარიშის ნომერი"/>
    <tableColumn id="16" xr3:uid="{00000000-0010-0000-0000-000010000000}" name="გამგზავნი ბანკის კოდი"/>
    <tableColumn id="17" xr3:uid="{00000000-0010-0000-0000-000011000000}" name="გამგზავნი ბანკის დასახელება"/>
    <tableColumn id="18" xr3:uid="{00000000-0010-0000-0000-000012000000}" name="მიმღების დასახელება"/>
    <tableColumn id="19" xr3:uid="{00000000-0010-0000-0000-000013000000}" name="მიმღების საიდენტიფიკაციო კოდი"/>
    <tableColumn id="20" xr3:uid="{00000000-0010-0000-0000-000014000000}" name="მიმღების ანგარიშის ნომერი"/>
    <tableColumn id="21" xr3:uid="{00000000-0010-0000-0000-000015000000}" name="მიმღები ბანკის კოდი"/>
    <tableColumn id="22" xr3:uid="{00000000-0010-0000-0000-000016000000}" name="მიმღები ბანკის დასახელება"/>
    <tableColumn id="23" xr3:uid="{00000000-0010-0000-0000-000017000000}" name="დანიშნულება"/>
    <tableColumn id="24" xr3:uid="{00000000-0010-0000-0000-000018000000}" name="დამატებითი ინფორმაცია"/>
    <tableColumn id="25" xr3:uid="{00000000-0010-0000-0000-000019000000}" name="თანხა"/>
    <tableColumn id="26" xr3:uid="{00000000-0010-0000-0000-00001A000000}" name="თანხა ექვ ლარში"/>
    <tableColumn id="27" xr3:uid="{00000000-0010-0000-0000-00001B000000}" name="ბრუნვა დებეტი"/>
    <tableColumn id="28" xr3:uid="{00000000-0010-0000-0000-00001C000000}" name="ბრუნვა კრედიტი"/>
    <tableColumn id="29" xr3:uid="{00000000-0010-0000-0000-00001D000000}" name="ბრუნვა დებეტი ექვ ლარში"/>
    <tableColumn id="30" xr3:uid="{00000000-0010-0000-0000-00001E000000}" name="ბრუნვა კრედიტი ექვ ლარში"/>
    <tableColumn id="31" xr3:uid="{00000000-0010-0000-0000-00001F000000}" name="ნაშთი დღის ბოლოს"/>
    <tableColumn id="32" xr3:uid="{00000000-0010-0000-0000-000020000000}" name="ნაშთი დღის ბოლოს ექვ ლარში"/>
    <tableColumn id="33" xr3:uid="{00000000-0010-0000-0000-000021000000}" name="ნაშთი ოპერაციის ბოლოს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J19"/>
  <sheetViews>
    <sheetView tabSelected="1" zoomScaleNormal="100" workbookViewId="0">
      <selection activeCell="I25" sqref="I25"/>
    </sheetView>
  </sheetViews>
  <sheetFormatPr defaultColWidth="9.109375" defaultRowHeight="15" customHeight="1" x14ac:dyDescent="0.3"/>
  <cols>
    <col min="1" max="1" width="10.6640625" style="7" customWidth="1"/>
    <col min="2" max="2" width="17.109375" style="9" customWidth="1"/>
    <col min="3" max="3" width="20.6640625" style="11" customWidth="1"/>
    <col min="4" max="6" width="14.33203125" style="14" customWidth="1"/>
    <col min="7" max="7" width="9.33203125" style="14" customWidth="1"/>
    <col min="8" max="8" width="14.33203125" style="11" customWidth="1"/>
    <col min="9" max="9" width="14.33203125" style="14" customWidth="1"/>
    <col min="10" max="10" width="14.33203125" style="29" customWidth="1"/>
    <col min="11" max="11" width="29.44140625" style="11" customWidth="1"/>
    <col min="12" max="12" width="19.44140625" style="11" bestFit="1" customWidth="1"/>
    <col min="13" max="14" width="15.6640625" style="17" customWidth="1"/>
    <col min="15" max="15" width="35.6640625" style="11" customWidth="1"/>
    <col min="16" max="16" width="14.33203125" style="9" customWidth="1"/>
    <col min="17" max="17" width="28.5546875" style="9" customWidth="1"/>
    <col min="18" max="18" width="14.33203125" style="11" customWidth="1"/>
    <col min="19" max="19" width="31.44140625" style="11" customWidth="1"/>
    <col min="20" max="20" width="35.6640625" style="11" customWidth="1"/>
    <col min="21" max="21" width="14.33203125" style="9" customWidth="1"/>
    <col min="22" max="22" width="28.5546875" style="9" customWidth="1"/>
    <col min="23" max="23" width="14.33203125" style="11" customWidth="1"/>
    <col min="24" max="24" width="31.44140625" style="11" customWidth="1"/>
    <col min="25" max="26" width="42.88671875" style="11" customWidth="1"/>
    <col min="27" max="32" width="15.6640625" style="14" customWidth="1"/>
    <col min="33" max="33" width="24.33203125" style="14" customWidth="1"/>
    <col min="34" max="34" width="29.6640625" style="14" customWidth="1"/>
    <col min="35" max="35" width="29" style="14" customWidth="1"/>
    <col min="36" max="36" width="17" style="2" customWidth="1"/>
    <col min="37" max="37" width="9.109375" style="2" customWidth="1"/>
    <col min="38" max="16384" width="9.109375" style="2"/>
  </cols>
  <sheetData>
    <row r="2" spans="1:36" ht="15" customHeight="1" x14ac:dyDescent="0.3">
      <c r="H2" s="42" t="s">
        <v>71</v>
      </c>
      <c r="I2" s="42"/>
      <c r="J2" s="42"/>
      <c r="K2" s="42"/>
      <c r="L2" s="42"/>
    </row>
    <row r="3" spans="1:36" ht="15" customHeight="1" x14ac:dyDescent="0.3">
      <c r="H3" s="42"/>
      <c r="I3" s="42"/>
      <c r="J3" s="42"/>
      <c r="K3" s="42"/>
      <c r="L3" s="42"/>
    </row>
    <row r="4" spans="1:36" ht="14.4" x14ac:dyDescent="0.3">
      <c r="A4" s="40" t="s">
        <v>0</v>
      </c>
      <c r="B4" s="41"/>
      <c r="C4" s="41"/>
      <c r="D4" s="41"/>
      <c r="E4" s="41"/>
      <c r="F4" s="41"/>
      <c r="G4" s="41"/>
      <c r="H4" s="41"/>
      <c r="I4" s="41"/>
      <c r="J4" s="41"/>
      <c r="K4" s="41"/>
    </row>
    <row r="5" spans="1:36" ht="14.4" x14ac:dyDescent="0.3">
      <c r="A5" s="8"/>
      <c r="B5" s="10" t="s">
        <v>1</v>
      </c>
      <c r="C5" s="5" t="s">
        <v>2</v>
      </c>
      <c r="D5" s="16"/>
      <c r="E5" s="15"/>
      <c r="F5" s="15"/>
      <c r="G5" s="15"/>
      <c r="H5" s="12" t="s">
        <v>70</v>
      </c>
      <c r="I5" s="15"/>
      <c r="J5" s="28"/>
      <c r="K5" s="12"/>
    </row>
    <row r="6" spans="1:36" ht="14.4" x14ac:dyDescent="0.3">
      <c r="A6" s="8"/>
      <c r="B6" s="10" t="s">
        <v>3</v>
      </c>
      <c r="C6" s="5" t="s">
        <v>4</v>
      </c>
      <c r="D6" s="16"/>
      <c r="E6" s="15"/>
      <c r="F6" s="15"/>
      <c r="G6" s="15"/>
      <c r="H6" s="12"/>
      <c r="I6" s="15"/>
      <c r="J6" s="28"/>
      <c r="K6" s="12"/>
    </row>
    <row r="7" spans="1:36" ht="14.4" x14ac:dyDescent="0.3">
      <c r="A7" s="8"/>
      <c r="B7" s="10" t="s">
        <v>5</v>
      </c>
      <c r="C7" s="5" t="s">
        <v>6</v>
      </c>
      <c r="D7" s="16"/>
      <c r="E7" s="15"/>
      <c r="F7" s="15"/>
      <c r="G7" s="15"/>
      <c r="H7" s="38">
        <f>(C10+F16+F17+F18)*G18</f>
        <v>2485.9850999999999</v>
      </c>
      <c r="I7" s="15">
        <f>C12+J16+J17+J18</f>
        <v>2474.2900000000009</v>
      </c>
      <c r="J7" s="28">
        <f>H7-I7</f>
        <v>11.695099999999002</v>
      </c>
      <c r="K7" s="12"/>
    </row>
    <row r="8" spans="1:36" ht="14.4" x14ac:dyDescent="0.3">
      <c r="A8" s="8"/>
      <c r="B8" s="10" t="s">
        <v>7</v>
      </c>
      <c r="C8" s="5" t="s">
        <v>8</v>
      </c>
      <c r="D8" s="16"/>
      <c r="E8" s="15"/>
      <c r="F8" s="15"/>
      <c r="G8" s="15"/>
      <c r="H8" s="12"/>
      <c r="I8" s="15"/>
      <c r="J8" s="28"/>
      <c r="K8" s="12"/>
    </row>
    <row r="9" spans="1:36" ht="14.4" x14ac:dyDescent="0.3">
      <c r="A9" s="8"/>
      <c r="B9" s="10" t="s">
        <v>9</v>
      </c>
      <c r="C9" s="5" t="s">
        <v>10</v>
      </c>
      <c r="D9" s="16"/>
      <c r="E9" s="15"/>
      <c r="F9" s="15"/>
      <c r="G9" s="15"/>
      <c r="H9" s="12"/>
      <c r="I9" s="15"/>
      <c r="J9" s="28"/>
      <c r="K9" s="12"/>
    </row>
    <row r="10" spans="1:36" ht="14.4" x14ac:dyDescent="0.3">
      <c r="A10" s="8"/>
      <c r="B10" s="10" t="s">
        <v>11</v>
      </c>
      <c r="C10" s="39">
        <v>521.71</v>
      </c>
      <c r="D10" s="16"/>
      <c r="E10" s="15"/>
      <c r="F10" s="15"/>
      <c r="G10" s="15"/>
      <c r="H10" s="12"/>
      <c r="I10" s="15"/>
      <c r="J10" s="28"/>
      <c r="K10" s="12"/>
    </row>
    <row r="11" spans="1:36" ht="14.4" x14ac:dyDescent="0.3">
      <c r="A11" s="8"/>
      <c r="B11" s="10" t="s">
        <v>12</v>
      </c>
      <c r="C11" s="24">
        <v>0.75</v>
      </c>
      <c r="D11" s="16"/>
      <c r="E11" s="15"/>
      <c r="F11" s="15"/>
      <c r="G11" s="15"/>
      <c r="H11" s="12"/>
      <c r="I11" s="15"/>
      <c r="J11" s="28"/>
      <c r="K11" s="12"/>
    </row>
    <row r="12" spans="1:36" ht="13.8" x14ac:dyDescent="0.3">
      <c r="A12" s="8"/>
      <c r="B12" s="10" t="s">
        <v>13</v>
      </c>
      <c r="C12" s="39">
        <v>1528.19</v>
      </c>
      <c r="E12" s="15"/>
      <c r="F12" s="15"/>
      <c r="G12" s="15"/>
      <c r="H12" s="12"/>
      <c r="I12" s="15"/>
      <c r="J12" s="28"/>
      <c r="K12" s="12"/>
    </row>
    <row r="13" spans="1:36" ht="13.8" x14ac:dyDescent="0.3">
      <c r="A13" s="8"/>
      <c r="B13" s="10" t="s">
        <v>14</v>
      </c>
      <c r="C13" s="25">
        <v>2.33</v>
      </c>
      <c r="E13" s="15"/>
      <c r="F13" s="15"/>
      <c r="G13" s="15"/>
      <c r="H13" s="12"/>
      <c r="I13" s="15"/>
      <c r="J13" s="28"/>
      <c r="K13" s="12"/>
      <c r="O13" s="3"/>
      <c r="P13" s="4"/>
      <c r="Q13" s="4"/>
      <c r="R13" s="3"/>
      <c r="S13" s="3"/>
      <c r="T13" s="3"/>
      <c r="U13" s="4"/>
      <c r="V13" s="4"/>
      <c r="W13" s="3"/>
      <c r="X13" s="3"/>
      <c r="Y13" s="3"/>
      <c r="Z13" s="3"/>
      <c r="AA13" s="18"/>
      <c r="AB13" s="18"/>
      <c r="AC13" s="18"/>
      <c r="AD13" s="18"/>
      <c r="AE13" s="18"/>
      <c r="AF13" s="18"/>
      <c r="AG13" s="18"/>
      <c r="AH13" s="18"/>
      <c r="AI13" s="18"/>
    </row>
    <row r="14" spans="1:36" x14ac:dyDescent="0.3">
      <c r="G14" s="29"/>
      <c r="J14" s="1"/>
      <c r="O14" s="3"/>
      <c r="P14" s="4"/>
      <c r="Q14" s="4"/>
      <c r="R14" s="3"/>
      <c r="S14" s="3"/>
      <c r="T14" s="3"/>
      <c r="U14" s="4"/>
      <c r="V14" s="4"/>
      <c r="W14" s="3"/>
      <c r="X14" s="3"/>
      <c r="Y14" s="3"/>
      <c r="Z14" s="3"/>
      <c r="AA14" s="18"/>
      <c r="AB14" s="18"/>
      <c r="AC14" s="18"/>
      <c r="AD14" s="18"/>
      <c r="AE14" s="18"/>
      <c r="AF14" s="18"/>
      <c r="AG14" s="18"/>
      <c r="AH14" s="18"/>
      <c r="AI14" s="18"/>
    </row>
    <row r="15" spans="1:36" ht="13.8" x14ac:dyDescent="0.3">
      <c r="A15" s="20" t="s">
        <v>15</v>
      </c>
      <c r="B15" s="13" t="s">
        <v>16</v>
      </c>
      <c r="C15" s="13" t="s">
        <v>17</v>
      </c>
      <c r="D15" s="21" t="s">
        <v>18</v>
      </c>
      <c r="E15" s="21" t="s">
        <v>19</v>
      </c>
      <c r="F15" s="21" t="s">
        <v>68</v>
      </c>
      <c r="G15" s="21" t="s">
        <v>20</v>
      </c>
      <c r="H15" s="13" t="s">
        <v>21</v>
      </c>
      <c r="I15" s="21" t="s">
        <v>22</v>
      </c>
      <c r="J15" s="30" t="s">
        <v>67</v>
      </c>
      <c r="K15" s="13" t="s">
        <v>23</v>
      </c>
      <c r="L15" s="13" t="s">
        <v>24</v>
      </c>
      <c r="M15" s="13" t="s">
        <v>25</v>
      </c>
      <c r="N15" s="13" t="s">
        <v>26</v>
      </c>
      <c r="O15" s="6" t="s">
        <v>27</v>
      </c>
      <c r="P15" s="6" t="s">
        <v>28</v>
      </c>
      <c r="Q15" s="6" t="s">
        <v>29</v>
      </c>
      <c r="R15" s="6" t="s">
        <v>30</v>
      </c>
      <c r="S15" s="6" t="s">
        <v>31</v>
      </c>
      <c r="T15" s="6" t="s">
        <v>32</v>
      </c>
      <c r="U15" s="6" t="s">
        <v>33</v>
      </c>
      <c r="V15" s="6" t="s">
        <v>34</v>
      </c>
      <c r="W15" s="6" t="s">
        <v>35</v>
      </c>
      <c r="X15" s="6" t="s">
        <v>36</v>
      </c>
      <c r="Y15" s="6" t="s">
        <v>37</v>
      </c>
      <c r="Z15" s="6" t="s">
        <v>38</v>
      </c>
      <c r="AA15" s="22" t="s">
        <v>39</v>
      </c>
      <c r="AB15" s="22" t="s">
        <v>40</v>
      </c>
      <c r="AC15" s="22" t="s">
        <v>41</v>
      </c>
      <c r="AD15" s="22" t="s">
        <v>42</v>
      </c>
      <c r="AE15" s="19" t="s">
        <v>43</v>
      </c>
      <c r="AF15" s="22" t="s">
        <v>44</v>
      </c>
      <c r="AG15" s="22" t="s">
        <v>45</v>
      </c>
      <c r="AH15" s="23" t="s">
        <v>46</v>
      </c>
      <c r="AI15" s="26" t="s">
        <v>47</v>
      </c>
      <c r="AJ15" s="27" t="s">
        <v>48</v>
      </c>
    </row>
    <row r="16" spans="1:36" ht="14.4" x14ac:dyDescent="0.3">
      <c r="A16" s="7">
        <v>45679</v>
      </c>
      <c r="B16" s="9" t="s">
        <v>49</v>
      </c>
      <c r="C16" s="11" t="s">
        <v>50</v>
      </c>
      <c r="E16" s="14">
        <v>13800</v>
      </c>
      <c r="F16" s="14">
        <f>tableStatement[[#This Row],[კრედიტი]]-tableStatement[[#This Row],[დებეტი]]</f>
        <v>13800</v>
      </c>
      <c r="G16" s="14" t="s">
        <v>51</v>
      </c>
      <c r="H16" s="1"/>
      <c r="I16" s="1">
        <v>40732.080000000002</v>
      </c>
      <c r="J16" s="1">
        <f>tableStatement[[#This Row],[კრედიტი ექვ ლარში]]-tableStatement[[#This Row],[დებეტი ექვ ლარში]]</f>
        <v>40732.080000000002</v>
      </c>
      <c r="K16" s="11" t="s">
        <v>52</v>
      </c>
      <c r="L16" s="11" t="s">
        <v>53</v>
      </c>
      <c r="M16" s="17">
        <v>90251238245</v>
      </c>
      <c r="N16" s="17">
        <v>25596864170</v>
      </c>
      <c r="O16" s="11" t="s">
        <v>2</v>
      </c>
      <c r="P16" s="9" t="s">
        <v>4</v>
      </c>
      <c r="Q16" s="9" t="s">
        <v>54</v>
      </c>
      <c r="R16" s="11" t="s">
        <v>55</v>
      </c>
      <c r="S16" s="11" t="s">
        <v>56</v>
      </c>
      <c r="T16" s="11" t="s">
        <v>2</v>
      </c>
      <c r="U16" s="9" t="s">
        <v>4</v>
      </c>
      <c r="V16" s="9" t="s">
        <v>57</v>
      </c>
      <c r="W16" s="11" t="s">
        <v>55</v>
      </c>
      <c r="X16" s="11" t="s">
        <v>56</v>
      </c>
      <c r="Y16" s="11" t="s">
        <v>58</v>
      </c>
      <c r="Z16" s="11" t="s">
        <v>58</v>
      </c>
      <c r="AA16" s="14">
        <v>13800</v>
      </c>
      <c r="AB16" s="14">
        <v>40732.080000000002</v>
      </c>
      <c r="AC16" s="14">
        <v>13479.46</v>
      </c>
      <c r="AD16" s="14">
        <v>13800</v>
      </c>
      <c r="AE16" s="14">
        <v>40358.851186</v>
      </c>
      <c r="AF16" s="14">
        <v>41318.58</v>
      </c>
      <c r="AG16" s="14">
        <v>842.25</v>
      </c>
      <c r="AH16" s="14">
        <v>2521.7800000000002</v>
      </c>
      <c r="AI16" s="14" t="s">
        <v>59</v>
      </c>
      <c r="AJ16" s="2" t="e">
        <f>SUMIFS([1]G!$B:$B,[1]G!$A:$A,tableStatement[[#This Row],[თარიღი]])</f>
        <v>#VALUE!</v>
      </c>
    </row>
    <row r="17" spans="1:36" ht="14.4" x14ac:dyDescent="0.3">
      <c r="A17" s="7">
        <v>45679</v>
      </c>
      <c r="B17" s="9" t="s">
        <v>60</v>
      </c>
      <c r="C17" s="11" t="s">
        <v>61</v>
      </c>
      <c r="D17" s="14">
        <v>6739.73</v>
      </c>
      <c r="F17" s="14">
        <f>tableStatement[[#This Row],[კრედიტი]]-tableStatement[[#This Row],[დებეტი]]</f>
        <v>-6739.73</v>
      </c>
      <c r="G17" s="14" t="s">
        <v>51</v>
      </c>
      <c r="H17" s="1">
        <v>19892.990000000002</v>
      </c>
      <c r="I17" s="1"/>
      <c r="J17" s="1">
        <f>tableStatement[[#This Row],[კრედიტი ექვ ლარში]]-tableStatement[[#This Row],[დებეტი ექვ ლარში]]</f>
        <v>-19892.990000000002</v>
      </c>
      <c r="K17" s="11" t="s">
        <v>62</v>
      </c>
      <c r="L17" s="11" t="s">
        <v>63</v>
      </c>
      <c r="M17" s="17">
        <v>90279195226</v>
      </c>
      <c r="N17" s="17">
        <v>25605406570</v>
      </c>
      <c r="O17" s="11" t="s">
        <v>2</v>
      </c>
      <c r="P17" s="9" t="s">
        <v>4</v>
      </c>
      <c r="Q17" s="9" t="s">
        <v>57</v>
      </c>
      <c r="R17" s="11" t="s">
        <v>55</v>
      </c>
      <c r="S17" s="11" t="s">
        <v>56</v>
      </c>
      <c r="T17" s="11" t="s">
        <v>2</v>
      </c>
      <c r="U17" s="9" t="s">
        <v>4</v>
      </c>
      <c r="V17" s="9" t="s">
        <v>61</v>
      </c>
      <c r="W17" s="11" t="s">
        <v>55</v>
      </c>
      <c r="X17" s="11" t="s">
        <v>56</v>
      </c>
      <c r="Y17" s="11" t="s">
        <v>64</v>
      </c>
      <c r="Z17" s="11" t="s">
        <v>64</v>
      </c>
      <c r="AA17" s="14">
        <v>-6739.73</v>
      </c>
      <c r="AB17" s="14">
        <v>-19892.990000000002</v>
      </c>
      <c r="AC17" s="14">
        <v>13479.46</v>
      </c>
      <c r="AD17" s="14">
        <v>13800</v>
      </c>
      <c r="AE17" s="14">
        <v>40358.851186</v>
      </c>
      <c r="AF17" s="14">
        <v>41318.58</v>
      </c>
      <c r="AG17" s="14">
        <v>842.25</v>
      </c>
      <c r="AH17" s="14">
        <v>2521.7800000000002</v>
      </c>
      <c r="AI17" s="14" t="s">
        <v>65</v>
      </c>
      <c r="AJ17" s="2" t="e">
        <f>SUMIFS([1]G!$B:$B,[1]G!$A:$A,tableStatement[[#This Row],[თარიღი]])</f>
        <v>#VALUE!</v>
      </c>
    </row>
    <row r="18" spans="1:36" ht="14.4" x14ac:dyDescent="0.3">
      <c r="A18" s="7">
        <v>45679</v>
      </c>
      <c r="B18" s="9" t="s">
        <v>60</v>
      </c>
      <c r="C18" s="11" t="s">
        <v>61</v>
      </c>
      <c r="D18" s="14">
        <v>6739.73</v>
      </c>
      <c r="F18" s="14">
        <f>tableStatement[[#This Row],[კრედიტი]]-tableStatement[[#This Row],[დებეტი]]</f>
        <v>-6739.73</v>
      </c>
      <c r="G18" s="14" t="s">
        <v>51</v>
      </c>
      <c r="H18" s="1">
        <v>19892.990000000002</v>
      </c>
      <c r="I18" s="1"/>
      <c r="J18" s="1">
        <f>tableStatement[[#This Row],[კრედიტი ექვ ლარში]]-tableStatement[[#This Row],[დებეტი ექვ ლარში]]</f>
        <v>-19892.990000000002</v>
      </c>
      <c r="K18" s="11" t="s">
        <v>62</v>
      </c>
      <c r="L18" s="11" t="s">
        <v>63</v>
      </c>
      <c r="M18" s="17">
        <v>90279195233</v>
      </c>
      <c r="N18" s="17">
        <v>25605406574</v>
      </c>
      <c r="O18" s="11" t="s">
        <v>2</v>
      </c>
      <c r="P18" s="9" t="s">
        <v>4</v>
      </c>
      <c r="Q18" s="9" t="s">
        <v>57</v>
      </c>
      <c r="R18" s="11" t="s">
        <v>55</v>
      </c>
      <c r="S18" s="11" t="s">
        <v>56</v>
      </c>
      <c r="T18" s="11" t="s">
        <v>2</v>
      </c>
      <c r="U18" s="9" t="s">
        <v>4</v>
      </c>
      <c r="V18" s="9" t="s">
        <v>61</v>
      </c>
      <c r="W18" s="11" t="s">
        <v>55</v>
      </c>
      <c r="X18" s="11" t="s">
        <v>56</v>
      </c>
      <c r="Y18" s="11" t="s">
        <v>64</v>
      </c>
      <c r="Z18" s="11" t="s">
        <v>64</v>
      </c>
      <c r="AA18" s="14">
        <v>-6739.73</v>
      </c>
      <c r="AB18" s="14">
        <v>-19892.990000000002</v>
      </c>
      <c r="AC18" s="14">
        <v>13479.46</v>
      </c>
      <c r="AD18" s="14">
        <v>13800</v>
      </c>
      <c r="AE18" s="14">
        <v>40358.851186</v>
      </c>
      <c r="AF18" s="14">
        <v>41318.58</v>
      </c>
      <c r="AG18" s="14">
        <v>842.25</v>
      </c>
      <c r="AH18" s="14">
        <v>2521.7800000000002</v>
      </c>
      <c r="AI18" s="14" t="s">
        <v>66</v>
      </c>
      <c r="AJ18" s="2" t="e">
        <f>SUMIFS([1]G!$B:$B,[1]G!$A:$A,tableStatement[[#This Row],[თარიღი]])</f>
        <v>#VALUE!</v>
      </c>
    </row>
    <row r="19" spans="1:36" s="37" customFormat="1" ht="14.4" x14ac:dyDescent="0.3">
      <c r="A19" s="31">
        <v>45679</v>
      </c>
      <c r="B19" s="32"/>
      <c r="C19" s="33" t="s">
        <v>69</v>
      </c>
      <c r="D19" s="34"/>
      <c r="E19" s="34"/>
      <c r="F19" s="34">
        <f>tableStatement[[#This Row],[კრედიტი]]-tableStatement[[#This Row],[დებეტი]]</f>
        <v>0</v>
      </c>
      <c r="G19" s="34">
        <f>C10+F16+F17+F18</f>
        <v>842.25</v>
      </c>
      <c r="H19" s="35"/>
      <c r="I19" s="35"/>
      <c r="J19" s="35">
        <f>L19-K19</f>
        <v>11.695099999999002</v>
      </c>
      <c r="K19" s="35">
        <f>C12+J16+J17+J18</f>
        <v>2474.2900000000009</v>
      </c>
      <c r="L19" s="35">
        <f>tableStatement[[#This Row],[კურსი]]*G18</f>
        <v>2485.9850999999999</v>
      </c>
      <c r="M19" s="36"/>
      <c r="N19" s="36"/>
      <c r="O19" s="33"/>
      <c r="P19" s="32"/>
      <c r="Q19" s="32"/>
      <c r="R19" s="33"/>
      <c r="S19" s="33"/>
      <c r="T19" s="33"/>
      <c r="U19" s="32"/>
      <c r="V19" s="32"/>
      <c r="W19" s="33"/>
      <c r="X19" s="33"/>
      <c r="Y19" s="33"/>
      <c r="Z19" s="33"/>
      <c r="AA19" s="34"/>
      <c r="AB19" s="34"/>
      <c r="AC19" s="34"/>
      <c r="AD19" s="34"/>
      <c r="AE19" s="34"/>
      <c r="AF19" s="34"/>
      <c r="AG19" s="34"/>
      <c r="AH19" s="34"/>
      <c r="AI19" s="34"/>
    </row>
  </sheetData>
  <mergeCells count="2">
    <mergeCell ref="A4:K4"/>
    <mergeCell ref="H2:L3"/>
  </mergeCells>
  <pageMargins left="0.2" right="0.1" top="0.2" bottom="0.2" header="0.2" footer="0.2"/>
  <pageSetup paperSize="9" orientation="landscape" horizontalDpi="1200" verticalDpi="120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Statement of Account</vt:lpstr>
    </vt:vector>
  </TitlesOfParts>
  <Company>Bank Of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BGedenidze</dc:creator>
  <cp:lastModifiedBy>Mariam germanozashvili</cp:lastModifiedBy>
  <cp:lastPrinted>2014-05-14T13:18:21Z</cp:lastPrinted>
  <dcterms:created xsi:type="dcterms:W3CDTF">2014-05-13T06:28:37Z</dcterms:created>
  <dcterms:modified xsi:type="dcterms:W3CDTF">2025-05-29T08:23:52Z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{4D5F5C65-5A8A-40C0-871B-B28632C08195}</vt:lpwstr>
  </property>
  <property fmtid="{D5CDD505-2E9C-101B-9397-08002B2CF9AE}" pid="3" name="DLPManualFileClassificationLastModifiedBy">
    <vt:lpwstr>BOG0\nchakvetadze</vt:lpwstr>
  </property>
  <property fmtid="{D5CDD505-2E9C-101B-9397-08002B2CF9AE}" pid="4" name="DLPManualFileClassificationLastModificationDate">
    <vt:lpwstr>1608233173</vt:lpwstr>
  </property>
  <property fmtid="{D5CDD505-2E9C-101B-9397-08002B2CF9AE}" pid="5" name="DLPManualFileClassificationVersion">
    <vt:lpwstr>11.6.0.76</vt:lpwstr>
  </property>
</Properties>
</file>