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10"/>
  <workbookPr/>
  <mc:AlternateContent xmlns:mc="http://schemas.openxmlformats.org/markup-compatibility/2006">
    <mc:Choice Requires="x15">
      <x15ac:absPath xmlns:x15ac="http://schemas.microsoft.com/office/spreadsheetml/2010/11/ac" url="https://leeds365-my.sharepoint.com/personal/bn23tpd_leeds_ac_uk/Documents/"/>
    </mc:Choice>
  </mc:AlternateContent>
  <xr:revisionPtr revIDLastSave="0" documentId="8_{FB1550F2-6DE1-46E2-965D-5E2FB784A2CC}" xr6:coauthVersionLast="47" xr6:coauthVersionMax="47" xr10:uidLastSave="{00000000-0000-0000-0000-000000000000}"/>
  <bookViews>
    <workbookView xWindow="-108" yWindow="-108" windowWidth="23256" windowHeight="12456" firstSheet="9" activeTab="9" xr2:uid="{00000000-000D-0000-FFFF-FFFF00000000}"/>
  </bookViews>
  <sheets>
    <sheet name="Coastal management system" sheetId="9" r:id="rId1"/>
    <sheet name="Climate-related losses" sheetId="10" r:id="rId2"/>
    <sheet name="Losses in GRDP" sheetId="11" r:id="rId3"/>
    <sheet name="CBA table" sheetId="1" r:id="rId4"/>
    <sheet name="NPV" sheetId="2" r:id="rId5"/>
    <sheet name="67% protection" sheetId="4" r:id="rId6"/>
    <sheet name="33% protection" sheetId="5" r:id="rId7"/>
    <sheet name="50% increase C" sheetId="6" r:id="rId8"/>
    <sheet name="50% decrease C" sheetId="7" r:id="rId9"/>
    <sheet name="sensitivity analysis" sheetId="8" r:id="rId10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2" roundtripDataChecksum="/N3JD17Rh8jPmtm7rvpBh9rEtHNVmTJSqveqkeFYMlg="/>
    </ext>
  </extLst>
</workbook>
</file>

<file path=xl/calcChain.xml><?xml version="1.0" encoding="utf-8"?>
<calcChain xmlns="http://schemas.openxmlformats.org/spreadsheetml/2006/main">
  <c r="AW125" i="7" l="1"/>
  <c r="AV125" i="7"/>
  <c r="AT125" i="7"/>
  <c r="AS125" i="7"/>
  <c r="AO125" i="7"/>
  <c r="AM125" i="7"/>
  <c r="AL125" i="7"/>
  <c r="AK125" i="7"/>
  <c r="AJ125" i="7"/>
  <c r="AH125" i="7"/>
  <c r="AA125" i="7"/>
  <c r="Y125" i="7"/>
  <c r="X125" i="7"/>
  <c r="W125" i="7"/>
  <c r="V125" i="7"/>
  <c r="U125" i="7"/>
  <c r="N125" i="7"/>
  <c r="M125" i="7"/>
  <c r="L125" i="7"/>
  <c r="J125" i="7"/>
  <c r="I125" i="7"/>
  <c r="H125" i="7"/>
  <c r="C125" i="7"/>
  <c r="B125" i="7"/>
  <c r="AW124" i="7"/>
  <c r="AO124" i="7"/>
  <c r="AD124" i="7"/>
  <c r="AC124" i="7"/>
  <c r="Q124" i="7"/>
  <c r="P124" i="7"/>
  <c r="M124" i="7"/>
  <c r="L124" i="7"/>
  <c r="F124" i="7"/>
  <c r="E124" i="7"/>
  <c r="AY123" i="7"/>
  <c r="AY124" i="7" s="1"/>
  <c r="AX123" i="7"/>
  <c r="AX125" i="7" s="1"/>
  <c r="AW123" i="7"/>
  <c r="AV123" i="7"/>
  <c r="AU123" i="7"/>
  <c r="AT123" i="7"/>
  <c r="AS123" i="7"/>
  <c r="AR123" i="7"/>
  <c r="AQ123" i="7"/>
  <c r="AP123" i="7"/>
  <c r="AO123" i="7"/>
  <c r="AN123" i="7"/>
  <c r="AM123" i="7"/>
  <c r="AL123" i="7"/>
  <c r="AK123" i="7"/>
  <c r="AJ123" i="7"/>
  <c r="AI123" i="7"/>
  <c r="AH123" i="7"/>
  <c r="AG123" i="7"/>
  <c r="AF123" i="7"/>
  <c r="AE123" i="7"/>
  <c r="AD123" i="7"/>
  <c r="AC123" i="7"/>
  <c r="AB123" i="7"/>
  <c r="AA123" i="7"/>
  <c r="AA124" i="7" s="1"/>
  <c r="Z123" i="7"/>
  <c r="Z125" i="7" s="1"/>
  <c r="Y123" i="7"/>
  <c r="X123" i="7"/>
  <c r="W123" i="7"/>
  <c r="W124" i="7" s="1"/>
  <c r="V123" i="7"/>
  <c r="U123" i="7"/>
  <c r="T123" i="7"/>
  <c r="S123" i="7"/>
  <c r="R123" i="7"/>
  <c r="R124" i="7" s="1"/>
  <c r="Q123" i="7"/>
  <c r="P123" i="7"/>
  <c r="O123" i="7"/>
  <c r="O124" i="7" s="1"/>
  <c r="N123" i="7"/>
  <c r="M123" i="7"/>
  <c r="L123" i="7"/>
  <c r="K123" i="7"/>
  <c r="K124" i="7" s="1"/>
  <c r="J123" i="7"/>
  <c r="I123" i="7"/>
  <c r="H123" i="7"/>
  <c r="H124" i="7" s="1"/>
  <c r="G123" i="7"/>
  <c r="F123" i="7"/>
  <c r="E123" i="7"/>
  <c r="D123" i="7"/>
  <c r="C123" i="7"/>
  <c r="B123" i="7"/>
  <c r="AY121" i="7"/>
  <c r="AT121" i="7"/>
  <c r="AM121" i="7"/>
  <c r="AJ121" i="7"/>
  <c r="AI121" i="7"/>
  <c r="AH121" i="7"/>
  <c r="V121" i="7"/>
  <c r="O121" i="7"/>
  <c r="J121" i="7"/>
  <c r="I121" i="7"/>
  <c r="C121" i="7"/>
  <c r="AY120" i="7"/>
  <c r="AI120" i="7"/>
  <c r="AH120" i="7"/>
  <c r="AB120" i="7"/>
  <c r="V120" i="7"/>
  <c r="M120" i="7"/>
  <c r="J120" i="7"/>
  <c r="D120" i="7"/>
  <c r="AY119" i="7"/>
  <c r="AX119" i="7"/>
  <c r="AW119" i="7"/>
  <c r="AW121" i="7" s="1"/>
  <c r="AV119" i="7"/>
  <c r="AV121" i="7" s="1"/>
  <c r="AU119" i="7"/>
  <c r="AT119" i="7"/>
  <c r="AS119" i="7"/>
  <c r="AR119" i="7"/>
  <c r="AQ119" i="7"/>
  <c r="AP119" i="7"/>
  <c r="AO119" i="7"/>
  <c r="AN119" i="7"/>
  <c r="AM119" i="7"/>
  <c r="AL119" i="7"/>
  <c r="AK119" i="7"/>
  <c r="AJ119" i="7"/>
  <c r="AJ120" i="7" s="1"/>
  <c r="AI119" i="7"/>
  <c r="AH119" i="7"/>
  <c r="AG119" i="7"/>
  <c r="AF119" i="7"/>
  <c r="AE119" i="7"/>
  <c r="AD119" i="7"/>
  <c r="AC119" i="7"/>
  <c r="AB119" i="7"/>
  <c r="AA119" i="7"/>
  <c r="Z119" i="7"/>
  <c r="Y119" i="7"/>
  <c r="Y121" i="7" s="1"/>
  <c r="X119" i="7"/>
  <c r="X121" i="7" s="1"/>
  <c r="W119" i="7"/>
  <c r="V119" i="7"/>
  <c r="U119" i="7"/>
  <c r="T119" i="7"/>
  <c r="S119" i="7"/>
  <c r="R119" i="7"/>
  <c r="R121" i="7" s="1"/>
  <c r="Q119" i="7"/>
  <c r="P119" i="7"/>
  <c r="O119" i="7"/>
  <c r="N119" i="7"/>
  <c r="M119" i="7"/>
  <c r="M121" i="7" s="1"/>
  <c r="L119" i="7"/>
  <c r="L121" i="7" s="1"/>
  <c r="K119" i="7"/>
  <c r="J119" i="7"/>
  <c r="I119" i="7"/>
  <c r="H119" i="7"/>
  <c r="G119" i="7"/>
  <c r="F119" i="7"/>
  <c r="E119" i="7"/>
  <c r="D119" i="7"/>
  <c r="C119" i="7"/>
  <c r="B119" i="7"/>
  <c r="AU117" i="7"/>
  <c r="AT117" i="7"/>
  <c r="AP117" i="7"/>
  <c r="AI117" i="7"/>
  <c r="AH117" i="7"/>
  <c r="AD117" i="7"/>
  <c r="T117" i="7"/>
  <c r="P117" i="7"/>
  <c r="K117" i="7"/>
  <c r="J117" i="7"/>
  <c r="E117" i="7"/>
  <c r="AW116" i="7"/>
  <c r="AT116" i="7"/>
  <c r="AB116" i="7"/>
  <c r="W116" i="7"/>
  <c r="V116" i="7"/>
  <c r="U116" i="7"/>
  <c r="S116" i="7"/>
  <c r="AY115" i="7"/>
  <c r="AX115" i="7"/>
  <c r="AW115" i="7"/>
  <c r="AW117" i="7" s="1"/>
  <c r="AV115" i="7"/>
  <c r="AU115" i="7"/>
  <c r="AT115" i="7"/>
  <c r="AS115" i="7"/>
  <c r="AR115" i="7"/>
  <c r="AQ115" i="7"/>
  <c r="AP115" i="7"/>
  <c r="AO115" i="7"/>
  <c r="AN115" i="7"/>
  <c r="AM115" i="7"/>
  <c r="AL115" i="7"/>
  <c r="AK115" i="7"/>
  <c r="AJ115" i="7"/>
  <c r="AJ116" i="7" s="1"/>
  <c r="AI115" i="7"/>
  <c r="AH115" i="7"/>
  <c r="AG115" i="7"/>
  <c r="AF115" i="7"/>
  <c r="AE115" i="7"/>
  <c r="AD115" i="7"/>
  <c r="AC115" i="7"/>
  <c r="AB115" i="7"/>
  <c r="AA115" i="7"/>
  <c r="Z115" i="7"/>
  <c r="Y115" i="7"/>
  <c r="Y117" i="7" s="1"/>
  <c r="X115" i="7"/>
  <c r="W115" i="7"/>
  <c r="V115" i="7"/>
  <c r="V117" i="7" s="1"/>
  <c r="U115" i="7"/>
  <c r="T115" i="7"/>
  <c r="S115" i="7"/>
  <c r="R115" i="7"/>
  <c r="Q115" i="7"/>
  <c r="P115" i="7"/>
  <c r="O115" i="7"/>
  <c r="N115" i="7"/>
  <c r="M115" i="7"/>
  <c r="M117" i="7" s="1"/>
  <c r="L115" i="7"/>
  <c r="K115" i="7"/>
  <c r="J115" i="7"/>
  <c r="I115" i="7"/>
  <c r="H115" i="7"/>
  <c r="G115" i="7"/>
  <c r="G116" i="7" s="1"/>
  <c r="F115" i="7"/>
  <c r="E115" i="7"/>
  <c r="D115" i="7"/>
  <c r="C115" i="7"/>
  <c r="B115" i="7"/>
  <c r="AY113" i="7"/>
  <c r="AX113" i="7"/>
  <c r="AW113" i="7"/>
  <c r="AV113" i="7"/>
  <c r="AU113" i="7"/>
  <c r="AU121" i="7" s="1"/>
  <c r="AT113" i="7"/>
  <c r="AS113" i="7"/>
  <c r="AR113" i="7"/>
  <c r="AQ113" i="7"/>
  <c r="AP113" i="7"/>
  <c r="AP125" i="7" s="1"/>
  <c r="AO113" i="7"/>
  <c r="AN113" i="7"/>
  <c r="AM113" i="7"/>
  <c r="AL113" i="7"/>
  <c r="AK113" i="7"/>
  <c r="AJ113" i="7"/>
  <c r="AI113" i="7"/>
  <c r="AH113" i="7"/>
  <c r="AG113" i="7"/>
  <c r="AF113" i="7"/>
  <c r="AE113" i="7"/>
  <c r="AD113" i="7"/>
  <c r="AC113" i="7"/>
  <c r="AB113" i="7"/>
  <c r="AA113" i="7"/>
  <c r="Z113" i="7"/>
  <c r="Y113" i="7"/>
  <c r="X113" i="7"/>
  <c r="W113" i="7"/>
  <c r="W117" i="7" s="1"/>
  <c r="V113" i="7"/>
  <c r="U113" i="7"/>
  <c r="U117" i="7" s="1"/>
  <c r="T113" i="7"/>
  <c r="S113" i="7"/>
  <c r="R113" i="7"/>
  <c r="Q113" i="7"/>
  <c r="P113" i="7"/>
  <c r="O113" i="7"/>
  <c r="N113" i="7"/>
  <c r="M113" i="7"/>
  <c r="L113" i="7"/>
  <c r="K113" i="7"/>
  <c r="K121" i="7" s="1"/>
  <c r="J113" i="7"/>
  <c r="I113" i="7"/>
  <c r="I117" i="7" s="1"/>
  <c r="H113" i="7"/>
  <c r="H121" i="7" s="1"/>
  <c r="G113" i="7"/>
  <c r="F113" i="7"/>
  <c r="E113" i="7"/>
  <c r="D113" i="7"/>
  <c r="C113" i="7"/>
  <c r="B113" i="7"/>
  <c r="AY110" i="7"/>
  <c r="AW110" i="7"/>
  <c r="AV110" i="7"/>
  <c r="AS110" i="7"/>
  <c r="AR110" i="7"/>
  <c r="AQ110" i="7"/>
  <c r="AP110" i="7"/>
  <c r="AF110" i="7"/>
  <c r="AE110" i="7"/>
  <c r="AD110" i="7"/>
  <c r="AA110" i="7"/>
  <c r="Y110" i="7"/>
  <c r="X110" i="7"/>
  <c r="T110" i="7"/>
  <c r="S110" i="7"/>
  <c r="R110" i="7"/>
  <c r="O110" i="7"/>
  <c r="M110" i="7"/>
  <c r="L110" i="7"/>
  <c r="I110" i="7"/>
  <c r="H110" i="7"/>
  <c r="G110" i="7"/>
  <c r="F110" i="7"/>
  <c r="F116" i="7" s="1"/>
  <c r="C110" i="7"/>
  <c r="C120" i="7" s="1"/>
  <c r="AY109" i="7"/>
  <c r="AX109" i="7"/>
  <c r="AX110" i="7" s="1"/>
  <c r="AW109" i="7"/>
  <c r="AV109" i="7"/>
  <c r="AU109" i="7"/>
  <c r="AU110" i="7" s="1"/>
  <c r="AT109" i="7"/>
  <c r="AT110" i="7" s="1"/>
  <c r="AT120" i="7" s="1"/>
  <c r="AS109" i="7"/>
  <c r="AR109" i="7"/>
  <c r="AQ109" i="7"/>
  <c r="AP109" i="7"/>
  <c r="AO109" i="7"/>
  <c r="AO110" i="7" s="1"/>
  <c r="AN109" i="7"/>
  <c r="AN110" i="7" s="1"/>
  <c r="AM109" i="7"/>
  <c r="AM110" i="7" s="1"/>
  <c r="AL109" i="7"/>
  <c r="AL110" i="7" s="1"/>
  <c r="AK109" i="7"/>
  <c r="AK110" i="7" s="1"/>
  <c r="AK124" i="7" s="1"/>
  <c r="AJ109" i="7"/>
  <c r="AJ110" i="7" s="1"/>
  <c r="AJ124" i="7" s="1"/>
  <c r="AI109" i="7"/>
  <c r="AI110" i="7" s="1"/>
  <c r="AI116" i="7" s="1"/>
  <c r="AH109" i="7"/>
  <c r="AH110" i="7" s="1"/>
  <c r="AH116" i="7" s="1"/>
  <c r="AG109" i="7"/>
  <c r="AG110" i="7" s="1"/>
  <c r="AF109" i="7"/>
  <c r="AE109" i="7"/>
  <c r="AD109" i="7"/>
  <c r="AC109" i="7"/>
  <c r="AC110" i="7" s="1"/>
  <c r="AB109" i="7"/>
  <c r="AB110" i="7" s="1"/>
  <c r="AB124" i="7" s="1"/>
  <c r="AA109" i="7"/>
  <c r="Z109" i="7"/>
  <c r="Z110" i="7" s="1"/>
  <c r="Z120" i="7" s="1"/>
  <c r="Y109" i="7"/>
  <c r="X109" i="7"/>
  <c r="W109" i="7"/>
  <c r="W110" i="7" s="1"/>
  <c r="W120" i="7" s="1"/>
  <c r="V109" i="7"/>
  <c r="V110" i="7" s="1"/>
  <c r="U109" i="7"/>
  <c r="U110" i="7" s="1"/>
  <c r="T109" i="7"/>
  <c r="S109" i="7"/>
  <c r="R109" i="7"/>
  <c r="Q109" i="7"/>
  <c r="Q110" i="7" s="1"/>
  <c r="P109" i="7"/>
  <c r="P110" i="7" s="1"/>
  <c r="O109" i="7"/>
  <c r="N109" i="7"/>
  <c r="N110" i="7" s="1"/>
  <c r="M109" i="7"/>
  <c r="L109" i="7"/>
  <c r="K109" i="7"/>
  <c r="K110" i="7" s="1"/>
  <c r="J109" i="7"/>
  <c r="J110" i="7" s="1"/>
  <c r="J116" i="7" s="1"/>
  <c r="I109" i="7"/>
  <c r="H109" i="7"/>
  <c r="G109" i="7"/>
  <c r="F109" i="7"/>
  <c r="E109" i="7"/>
  <c r="E110" i="7" s="1"/>
  <c r="D109" i="7"/>
  <c r="D110" i="7" s="1"/>
  <c r="D116" i="7" s="1"/>
  <c r="C109" i="7"/>
  <c r="B108" i="7"/>
  <c r="B110" i="7" s="1"/>
  <c r="AY95" i="7"/>
  <c r="AN95" i="7"/>
  <c r="AM95" i="7"/>
  <c r="AA95" i="7"/>
  <c r="G95" i="7"/>
  <c r="AY94" i="7"/>
  <c r="AX94" i="7"/>
  <c r="AW94" i="7"/>
  <c r="AV94" i="7"/>
  <c r="AU94" i="7"/>
  <c r="AT94" i="7"/>
  <c r="AS94" i="7"/>
  <c r="AR94" i="7"/>
  <c r="AQ94" i="7"/>
  <c r="AP94" i="7"/>
  <c r="AO94" i="7"/>
  <c r="AO95" i="7" s="1"/>
  <c r="AN94" i="7"/>
  <c r="AM94" i="7"/>
  <c r="AL94" i="7"/>
  <c r="AK94" i="7"/>
  <c r="AJ94" i="7"/>
  <c r="AI94" i="7"/>
  <c r="AH94" i="7"/>
  <c r="AG94" i="7"/>
  <c r="AF94" i="7"/>
  <c r="AE94" i="7"/>
  <c r="AD94" i="7"/>
  <c r="AC94" i="7"/>
  <c r="AB94" i="7"/>
  <c r="AA94" i="7"/>
  <c r="Z94" i="7"/>
  <c r="Y94" i="7"/>
  <c r="X94" i="7"/>
  <c r="W94" i="7"/>
  <c r="V94" i="7"/>
  <c r="U94" i="7"/>
  <c r="T94" i="7"/>
  <c r="S94" i="7"/>
  <c r="R94" i="7"/>
  <c r="Q94" i="7"/>
  <c r="P94" i="7"/>
  <c r="O94" i="7"/>
  <c r="N94" i="7"/>
  <c r="M94" i="7"/>
  <c r="L94" i="7"/>
  <c r="K94" i="7"/>
  <c r="J94" i="7"/>
  <c r="I94" i="7"/>
  <c r="H94" i="7"/>
  <c r="G94" i="7"/>
  <c r="F94" i="7"/>
  <c r="E94" i="7"/>
  <c r="D94" i="7"/>
  <c r="C94" i="7"/>
  <c r="B94" i="7"/>
  <c r="P92" i="7"/>
  <c r="AY91" i="7"/>
  <c r="AM91" i="7"/>
  <c r="AI91" i="7"/>
  <c r="AH91" i="7"/>
  <c r="AG91" i="7"/>
  <c r="AD91" i="7"/>
  <c r="AB91" i="7"/>
  <c r="P91" i="7"/>
  <c r="O91" i="7"/>
  <c r="K91" i="7"/>
  <c r="I91" i="7"/>
  <c r="C91" i="7"/>
  <c r="B91" i="7"/>
  <c r="AY90" i="7"/>
  <c r="AX90" i="7"/>
  <c r="AW90" i="7"/>
  <c r="AV90" i="7"/>
  <c r="AU90" i="7"/>
  <c r="AT90" i="7"/>
  <c r="AS90" i="7"/>
  <c r="AR90" i="7"/>
  <c r="AQ90" i="7"/>
  <c r="AP90" i="7"/>
  <c r="AO90" i="7"/>
  <c r="AN90" i="7"/>
  <c r="AN91" i="7" s="1"/>
  <c r="AM90" i="7"/>
  <c r="AL90" i="7"/>
  <c r="AL91" i="7" s="1"/>
  <c r="AK90" i="7"/>
  <c r="AK91" i="7" s="1"/>
  <c r="AJ90" i="7"/>
  <c r="AI90" i="7"/>
  <c r="AH90" i="7"/>
  <c r="AG90" i="7"/>
  <c r="AF90" i="7"/>
  <c r="AE90" i="7"/>
  <c r="AD90" i="7"/>
  <c r="AC90" i="7"/>
  <c r="AB90" i="7"/>
  <c r="AA90" i="7"/>
  <c r="Z90" i="7"/>
  <c r="Y90" i="7"/>
  <c r="X90" i="7"/>
  <c r="W90" i="7"/>
  <c r="W91" i="7" s="1"/>
  <c r="V90" i="7"/>
  <c r="U90" i="7"/>
  <c r="T90" i="7"/>
  <c r="S90" i="7"/>
  <c r="R90" i="7"/>
  <c r="Q90" i="7"/>
  <c r="P90" i="7"/>
  <c r="O90" i="7"/>
  <c r="N90" i="7"/>
  <c r="M90" i="7"/>
  <c r="L90" i="7"/>
  <c r="L91" i="7" s="1"/>
  <c r="K90" i="7"/>
  <c r="J90" i="7"/>
  <c r="I90" i="7"/>
  <c r="H90" i="7"/>
  <c r="G90" i="7"/>
  <c r="F90" i="7"/>
  <c r="E90" i="7"/>
  <c r="D90" i="7"/>
  <c r="C90" i="7"/>
  <c r="B90" i="7"/>
  <c r="AY87" i="7"/>
  <c r="AS87" i="7"/>
  <c r="AN87" i="7"/>
  <c r="AM87" i="7"/>
  <c r="AJ87" i="7"/>
  <c r="P87" i="7"/>
  <c r="O87" i="7"/>
  <c r="C87" i="7"/>
  <c r="AY86" i="7"/>
  <c r="AX86" i="7"/>
  <c r="AW86" i="7"/>
  <c r="AV86" i="7"/>
  <c r="AU86" i="7"/>
  <c r="AT86" i="7"/>
  <c r="AS86" i="7"/>
  <c r="AR86" i="7"/>
  <c r="AQ86" i="7"/>
  <c r="AP86" i="7"/>
  <c r="AO86" i="7"/>
  <c r="AN86" i="7"/>
  <c r="AM86" i="7"/>
  <c r="AL86" i="7"/>
  <c r="AK86" i="7"/>
  <c r="AJ86" i="7"/>
  <c r="AI86" i="7"/>
  <c r="AH86" i="7"/>
  <c r="AG86" i="7"/>
  <c r="AF86" i="7"/>
  <c r="AE86" i="7"/>
  <c r="AD86" i="7"/>
  <c r="AC86" i="7"/>
  <c r="AB86" i="7"/>
  <c r="AA86" i="7"/>
  <c r="Z86" i="7"/>
  <c r="Y86" i="7"/>
  <c r="X86" i="7"/>
  <c r="W86" i="7"/>
  <c r="V86" i="7"/>
  <c r="U86" i="7"/>
  <c r="T86" i="7"/>
  <c r="S86" i="7"/>
  <c r="R86" i="7"/>
  <c r="Q86" i="7"/>
  <c r="P86" i="7"/>
  <c r="O86" i="7"/>
  <c r="N86" i="7"/>
  <c r="M86" i="7"/>
  <c r="L86" i="7"/>
  <c r="K86" i="7"/>
  <c r="J86" i="7"/>
  <c r="I86" i="7"/>
  <c r="H86" i="7"/>
  <c r="G86" i="7"/>
  <c r="F86" i="7"/>
  <c r="E86" i="7"/>
  <c r="D86" i="7"/>
  <c r="C86" i="7"/>
  <c r="B86" i="7"/>
  <c r="Y84" i="7"/>
  <c r="M84" i="7"/>
  <c r="AW83" i="7"/>
  <c r="AV83" i="7"/>
  <c r="AU83" i="7"/>
  <c r="AT83" i="7"/>
  <c r="AS83" i="7"/>
  <c r="AP83" i="7"/>
  <c r="AM83" i="7"/>
  <c r="AL83" i="7"/>
  <c r="AK83" i="7"/>
  <c r="AG83" i="7"/>
  <c r="AD83" i="7"/>
  <c r="AB83" i="7"/>
  <c r="AA83" i="7"/>
  <c r="Z83" i="7"/>
  <c r="Y83" i="7"/>
  <c r="X83" i="7"/>
  <c r="X84" i="7" s="1"/>
  <c r="X88" i="7" s="1"/>
  <c r="W83" i="7"/>
  <c r="P83" i="7"/>
  <c r="O83" i="7"/>
  <c r="M83" i="7"/>
  <c r="L83" i="7"/>
  <c r="L84" i="7" s="1"/>
  <c r="L88" i="7" s="1"/>
  <c r="K83" i="7"/>
  <c r="J83" i="7"/>
  <c r="I83" i="7"/>
  <c r="F83" i="7"/>
  <c r="D83" i="7"/>
  <c r="AY81" i="7"/>
  <c r="AX81" i="7"/>
  <c r="AO81" i="7"/>
  <c r="AN81" i="7"/>
  <c r="AM81" i="7"/>
  <c r="AM84" i="7" s="1"/>
  <c r="AJ81" i="7"/>
  <c r="AI81" i="7"/>
  <c r="AF81" i="7"/>
  <c r="AD81" i="7"/>
  <c r="AD84" i="7" s="1"/>
  <c r="AC81" i="7"/>
  <c r="Y81" i="7"/>
  <c r="X81" i="7"/>
  <c r="P81" i="7"/>
  <c r="P84" i="7" s="1"/>
  <c r="P88" i="7" s="1"/>
  <c r="O81" i="7"/>
  <c r="O84" i="7" s="1"/>
  <c r="N81" i="7"/>
  <c r="M81" i="7"/>
  <c r="L81" i="7"/>
  <c r="K81" i="7"/>
  <c r="K84" i="7" s="1"/>
  <c r="B81" i="7"/>
  <c r="AY78" i="7"/>
  <c r="AX78" i="7"/>
  <c r="AW78" i="7"/>
  <c r="AW87" i="7" s="1"/>
  <c r="AK78" i="7"/>
  <c r="AK87" i="7" s="1"/>
  <c r="AB78" i="7"/>
  <c r="AA78" i="7"/>
  <c r="Z78" i="7"/>
  <c r="Y78" i="7"/>
  <c r="Y87" i="7" s="1"/>
  <c r="P78" i="7"/>
  <c r="P95" i="7" s="1"/>
  <c r="N78" i="7"/>
  <c r="M78" i="7"/>
  <c r="M87" i="7" s="1"/>
  <c r="E78" i="7"/>
  <c r="E87" i="7" s="1"/>
  <c r="D78" i="7"/>
  <c r="C78" i="7"/>
  <c r="C95" i="7" s="1"/>
  <c r="AY77" i="7"/>
  <c r="AX77" i="7"/>
  <c r="AW77" i="7"/>
  <c r="AV77" i="7"/>
  <c r="AU77" i="7"/>
  <c r="AT77" i="7"/>
  <c r="AT78" i="7" s="1"/>
  <c r="AS77" i="7"/>
  <c r="AR77" i="7"/>
  <c r="AQ77" i="7"/>
  <c r="AP77" i="7"/>
  <c r="AP78" i="7" s="1"/>
  <c r="AO77" i="7"/>
  <c r="AO78" i="7" s="1"/>
  <c r="AO87" i="7" s="1"/>
  <c r="AN77" i="7"/>
  <c r="AN78" i="7" s="1"/>
  <c r="AM77" i="7"/>
  <c r="AM78" i="7" s="1"/>
  <c r="AL77" i="7"/>
  <c r="AK77" i="7"/>
  <c r="AJ77" i="7"/>
  <c r="AI77" i="7"/>
  <c r="AH77" i="7"/>
  <c r="AH78" i="7" s="1"/>
  <c r="AG77" i="7"/>
  <c r="AF77" i="7"/>
  <c r="AE77" i="7"/>
  <c r="AD77" i="7"/>
  <c r="AD78" i="7" s="1"/>
  <c r="AD87" i="7" s="1"/>
  <c r="AC77" i="7"/>
  <c r="AC78" i="7" s="1"/>
  <c r="AC87" i="7" s="1"/>
  <c r="AB77" i="7"/>
  <c r="AA77" i="7"/>
  <c r="Z77" i="7"/>
  <c r="Y77" i="7"/>
  <c r="X77" i="7"/>
  <c r="W77" i="7"/>
  <c r="V77" i="7"/>
  <c r="U77" i="7"/>
  <c r="T77" i="7"/>
  <c r="S77" i="7"/>
  <c r="R77" i="7"/>
  <c r="R78" i="7" s="1"/>
  <c r="Q77" i="7"/>
  <c r="Q78" i="7" s="1"/>
  <c r="Q87" i="7" s="1"/>
  <c r="P77" i="7"/>
  <c r="O77" i="7"/>
  <c r="O78" i="7" s="1"/>
  <c r="O95" i="7" s="1"/>
  <c r="N77" i="7"/>
  <c r="M77" i="7"/>
  <c r="L77" i="7"/>
  <c r="K77" i="7"/>
  <c r="J77" i="7"/>
  <c r="J78" i="7" s="1"/>
  <c r="I77" i="7"/>
  <c r="H77" i="7"/>
  <c r="G77" i="7"/>
  <c r="F77" i="7"/>
  <c r="E77" i="7"/>
  <c r="D77" i="7"/>
  <c r="C77" i="7"/>
  <c r="B76" i="7"/>
  <c r="AY75" i="7"/>
  <c r="AX75" i="7"/>
  <c r="AW75" i="7"/>
  <c r="AV75" i="7"/>
  <c r="AV78" i="7" s="1"/>
  <c r="AU75" i="7"/>
  <c r="AU78" i="7" s="1"/>
  <c r="AU87" i="7" s="1"/>
  <c r="AT75" i="7"/>
  <c r="AS75" i="7"/>
  <c r="AS78" i="7" s="1"/>
  <c r="AS91" i="7" s="1"/>
  <c r="AR75" i="7"/>
  <c r="AR78" i="7" s="1"/>
  <c r="AR87" i="7" s="1"/>
  <c r="AQ75" i="7"/>
  <c r="AQ78" i="7" s="1"/>
  <c r="AQ87" i="7" s="1"/>
  <c r="AP75" i="7"/>
  <c r="AO75" i="7"/>
  <c r="AN75" i="7"/>
  <c r="AM75" i="7"/>
  <c r="AL75" i="7"/>
  <c r="AL78" i="7" s="1"/>
  <c r="AK75" i="7"/>
  <c r="AJ75" i="7"/>
  <c r="AJ78" i="7" s="1"/>
  <c r="AJ95" i="7" s="1"/>
  <c r="AI75" i="7"/>
  <c r="AI78" i="7" s="1"/>
  <c r="AI87" i="7" s="1"/>
  <c r="AH75" i="7"/>
  <c r="AG75" i="7"/>
  <c r="AG78" i="7" s="1"/>
  <c r="AG87" i="7" s="1"/>
  <c r="AF75" i="7"/>
  <c r="AF78" i="7" s="1"/>
  <c r="AF87" i="7" s="1"/>
  <c r="AE75" i="7"/>
  <c r="AE78" i="7" s="1"/>
  <c r="AE87" i="7" s="1"/>
  <c r="AD75" i="7"/>
  <c r="AC75" i="7"/>
  <c r="AB75" i="7"/>
  <c r="AA75" i="7"/>
  <c r="Z75" i="7"/>
  <c r="Y75" i="7"/>
  <c r="X75" i="7"/>
  <c r="X78" i="7" s="1"/>
  <c r="W75" i="7"/>
  <c r="W78" i="7" s="1"/>
  <c r="W87" i="7" s="1"/>
  <c r="V75" i="7"/>
  <c r="U75" i="7"/>
  <c r="U78" i="7" s="1"/>
  <c r="T75" i="7"/>
  <c r="T78" i="7" s="1"/>
  <c r="T87" i="7" s="1"/>
  <c r="S75" i="7"/>
  <c r="S78" i="7" s="1"/>
  <c r="S87" i="7" s="1"/>
  <c r="R75" i="7"/>
  <c r="Q75" i="7"/>
  <c r="P75" i="7"/>
  <c r="O75" i="7"/>
  <c r="N75" i="7"/>
  <c r="M75" i="7"/>
  <c r="L75" i="7"/>
  <c r="L78" i="7" s="1"/>
  <c r="L87" i="7" s="1"/>
  <c r="K75" i="7"/>
  <c r="K78" i="7" s="1"/>
  <c r="K87" i="7" s="1"/>
  <c r="J75" i="7"/>
  <c r="I75" i="7"/>
  <c r="I78" i="7" s="1"/>
  <c r="I87" i="7" s="1"/>
  <c r="H75" i="7"/>
  <c r="H78" i="7" s="1"/>
  <c r="H87" i="7" s="1"/>
  <c r="G75" i="7"/>
  <c r="G78" i="7" s="1"/>
  <c r="G87" i="7" s="1"/>
  <c r="F75" i="7"/>
  <c r="E75" i="7"/>
  <c r="D75" i="7"/>
  <c r="C75" i="7"/>
  <c r="B75" i="7"/>
  <c r="B78" i="7" s="1"/>
  <c r="AQ61" i="7"/>
  <c r="C61" i="7"/>
  <c r="AX60" i="7"/>
  <c r="AW60" i="7"/>
  <c r="AS60" i="7"/>
  <c r="Y60" i="7"/>
  <c r="U60" i="7"/>
  <c r="P60" i="7"/>
  <c r="L60" i="7"/>
  <c r="F60" i="7"/>
  <c r="D60" i="7"/>
  <c r="AY59" i="7"/>
  <c r="AX59" i="7"/>
  <c r="AW59" i="7"/>
  <c r="AV59" i="7"/>
  <c r="AU59" i="7"/>
  <c r="AU60" i="7" s="1"/>
  <c r="AT59" i="7"/>
  <c r="AT60" i="7" s="1"/>
  <c r="AS59" i="7"/>
  <c r="AR59" i="7"/>
  <c r="AQ59" i="7"/>
  <c r="AP59" i="7"/>
  <c r="AP60" i="7" s="1"/>
  <c r="AO59" i="7"/>
  <c r="AN59" i="7"/>
  <c r="AM59" i="7"/>
  <c r="AL59" i="7"/>
  <c r="AK59" i="7"/>
  <c r="AJ59" i="7"/>
  <c r="AI59" i="7"/>
  <c r="AH59" i="7"/>
  <c r="AH60" i="7" s="1"/>
  <c r="AG59" i="7"/>
  <c r="AF59" i="7"/>
  <c r="AE59" i="7"/>
  <c r="AD59" i="7"/>
  <c r="AD60" i="7" s="1"/>
  <c r="AC59" i="7"/>
  <c r="AB59" i="7"/>
  <c r="AA59" i="7"/>
  <c r="Z59" i="7"/>
  <c r="Y59" i="7"/>
  <c r="X59" i="7"/>
  <c r="W59" i="7"/>
  <c r="W60" i="7" s="1"/>
  <c r="V59" i="7"/>
  <c r="U59" i="7"/>
  <c r="T59" i="7"/>
  <c r="S59" i="7"/>
  <c r="R59" i="7"/>
  <c r="R60" i="7" s="1"/>
  <c r="Q59" i="7"/>
  <c r="P59" i="7"/>
  <c r="O59" i="7"/>
  <c r="N59" i="7"/>
  <c r="M59" i="7"/>
  <c r="L59" i="7"/>
  <c r="K59" i="7"/>
  <c r="K60" i="7" s="1"/>
  <c r="J59" i="7"/>
  <c r="J60" i="7" s="1"/>
  <c r="I59" i="7"/>
  <c r="I60" i="7" s="1"/>
  <c r="H59" i="7"/>
  <c r="G59" i="7"/>
  <c r="F59" i="7"/>
  <c r="E59" i="7"/>
  <c r="D59" i="7"/>
  <c r="C59" i="7"/>
  <c r="B59" i="7"/>
  <c r="AD57" i="7"/>
  <c r="AX56" i="7"/>
  <c r="AU56" i="7"/>
  <c r="AO56" i="7"/>
  <c r="AN56" i="7"/>
  <c r="AH56" i="7"/>
  <c r="AF56" i="7"/>
  <c r="AD56" i="7"/>
  <c r="Z56" i="7"/>
  <c r="W56" i="7"/>
  <c r="P56" i="7"/>
  <c r="N56" i="7"/>
  <c r="E56" i="7"/>
  <c r="D56" i="7"/>
  <c r="AY55" i="7"/>
  <c r="AX55" i="7"/>
  <c r="AW55" i="7"/>
  <c r="AV55" i="7"/>
  <c r="AU55" i="7"/>
  <c r="AT55" i="7"/>
  <c r="AT56" i="7" s="1"/>
  <c r="AS55" i="7"/>
  <c r="AR55" i="7"/>
  <c r="AQ55" i="7"/>
  <c r="AP55" i="7"/>
  <c r="AO55" i="7"/>
  <c r="AN55" i="7"/>
  <c r="AM55" i="7"/>
  <c r="AL55" i="7"/>
  <c r="AK55" i="7"/>
  <c r="AJ55" i="7"/>
  <c r="AI55" i="7"/>
  <c r="AH55" i="7"/>
  <c r="AG55" i="7"/>
  <c r="AF55" i="7"/>
  <c r="AE55" i="7"/>
  <c r="AD55" i="7"/>
  <c r="AC55" i="7"/>
  <c r="AB55" i="7"/>
  <c r="AA55" i="7"/>
  <c r="Z55" i="7"/>
  <c r="Y55" i="7"/>
  <c r="X55" i="7"/>
  <c r="W55" i="7"/>
  <c r="V55" i="7"/>
  <c r="U55" i="7"/>
  <c r="T55" i="7"/>
  <c r="S55" i="7"/>
  <c r="R55" i="7"/>
  <c r="Q55" i="7"/>
  <c r="P55" i="7"/>
  <c r="O55" i="7"/>
  <c r="N55" i="7"/>
  <c r="M55" i="7"/>
  <c r="L55" i="7"/>
  <c r="K55" i="7"/>
  <c r="J55" i="7"/>
  <c r="I55" i="7"/>
  <c r="H55" i="7"/>
  <c r="G55" i="7"/>
  <c r="F55" i="7"/>
  <c r="E55" i="7"/>
  <c r="D55" i="7"/>
  <c r="C55" i="7"/>
  <c r="B55" i="7"/>
  <c r="AY53" i="7"/>
  <c r="AE53" i="7"/>
  <c r="AT52" i="7"/>
  <c r="AN52" i="7"/>
  <c r="AH52" i="7"/>
  <c r="AG52" i="7"/>
  <c r="AA52" i="7"/>
  <c r="M52" i="7"/>
  <c r="J52" i="7"/>
  <c r="I52" i="7"/>
  <c r="AY51" i="7"/>
  <c r="AY52" i="7" s="1"/>
  <c r="AX51" i="7"/>
  <c r="AW51" i="7"/>
  <c r="AV51" i="7"/>
  <c r="AU51" i="7"/>
  <c r="AT51" i="7"/>
  <c r="AS51" i="7"/>
  <c r="AR51" i="7"/>
  <c r="AQ51" i="7"/>
  <c r="AP51" i="7"/>
  <c r="AO51" i="7"/>
  <c r="AN51" i="7"/>
  <c r="AM51" i="7"/>
  <c r="AL51" i="7"/>
  <c r="AK51" i="7"/>
  <c r="AJ51" i="7"/>
  <c r="AJ52" i="7" s="1"/>
  <c r="AI51" i="7"/>
  <c r="AH51" i="7"/>
  <c r="AG51" i="7"/>
  <c r="AF51" i="7"/>
  <c r="AE51" i="7"/>
  <c r="AD51" i="7"/>
  <c r="AC51" i="7"/>
  <c r="AB51" i="7"/>
  <c r="AA51" i="7"/>
  <c r="Z51" i="7"/>
  <c r="Z52" i="7" s="1"/>
  <c r="Y51" i="7"/>
  <c r="X51" i="7"/>
  <c r="W51" i="7"/>
  <c r="V51" i="7"/>
  <c r="U51" i="7"/>
  <c r="T51" i="7"/>
  <c r="S51" i="7"/>
  <c r="R51" i="7"/>
  <c r="Q51" i="7"/>
  <c r="P51" i="7"/>
  <c r="O51" i="7"/>
  <c r="N51" i="7"/>
  <c r="N52" i="7" s="1"/>
  <c r="M51" i="7"/>
  <c r="L51" i="7"/>
  <c r="K51" i="7"/>
  <c r="J51" i="7"/>
  <c r="I51" i="7"/>
  <c r="H51" i="7"/>
  <c r="G51" i="7"/>
  <c r="F51" i="7"/>
  <c r="E51" i="7"/>
  <c r="D51" i="7"/>
  <c r="C51" i="7"/>
  <c r="C52" i="7" s="1"/>
  <c r="B51" i="7"/>
  <c r="AV49" i="7"/>
  <c r="D49" i="7"/>
  <c r="AY48" i="7"/>
  <c r="AX48" i="7"/>
  <c r="AW48" i="7"/>
  <c r="AV48" i="7"/>
  <c r="AU48" i="7"/>
  <c r="AT48" i="7"/>
  <c r="AS48" i="7"/>
  <c r="AQ48" i="7"/>
  <c r="AP48" i="7"/>
  <c r="AO48" i="7"/>
  <c r="AN48" i="7"/>
  <c r="AL48" i="7"/>
  <c r="AK48" i="7"/>
  <c r="AJ48" i="7"/>
  <c r="AI48" i="7"/>
  <c r="AH48" i="7"/>
  <c r="AG48" i="7"/>
  <c r="AE48" i="7"/>
  <c r="AD48" i="7"/>
  <c r="AC48" i="7"/>
  <c r="AB48" i="7"/>
  <c r="AA48" i="7"/>
  <c r="Y48" i="7"/>
  <c r="X48" i="7"/>
  <c r="W48" i="7"/>
  <c r="V48" i="7"/>
  <c r="U48" i="7"/>
  <c r="S48" i="7"/>
  <c r="R48" i="7"/>
  <c r="Q48" i="7"/>
  <c r="P48" i="7"/>
  <c r="O48" i="7"/>
  <c r="N48" i="7"/>
  <c r="L48" i="7"/>
  <c r="K48" i="7"/>
  <c r="J48" i="7"/>
  <c r="I48" i="7"/>
  <c r="G48" i="7"/>
  <c r="F48" i="7"/>
  <c r="E48" i="7"/>
  <c r="D48" i="7"/>
  <c r="C48" i="7"/>
  <c r="B48" i="7"/>
  <c r="AY46" i="7"/>
  <c r="AY49" i="7" s="1"/>
  <c r="AV46" i="7"/>
  <c r="AQ46" i="7"/>
  <c r="AQ49" i="7" s="1"/>
  <c r="AP46" i="7"/>
  <c r="AP49" i="7" s="1"/>
  <c r="AG46" i="7"/>
  <c r="AG49" i="7" s="1"/>
  <c r="AE46" i="7"/>
  <c r="AE49" i="7" s="1"/>
  <c r="AD46" i="7"/>
  <c r="AD49" i="7" s="1"/>
  <c r="AC46" i="7"/>
  <c r="AC49" i="7" s="1"/>
  <c r="Z46" i="7"/>
  <c r="S46" i="7"/>
  <c r="S49" i="7" s="1"/>
  <c r="H46" i="7"/>
  <c r="G46" i="7"/>
  <c r="D46" i="7"/>
  <c r="C46" i="7"/>
  <c r="C49" i="7" s="1"/>
  <c r="B46" i="7"/>
  <c r="B49" i="7" s="1"/>
  <c r="AX43" i="7"/>
  <c r="AW43" i="7"/>
  <c r="AT43" i="7"/>
  <c r="AS43" i="7"/>
  <c r="AS56" i="7" s="1"/>
  <c r="AN43" i="7"/>
  <c r="AM43" i="7"/>
  <c r="AL43" i="7"/>
  <c r="AK43" i="7"/>
  <c r="AK60" i="7" s="1"/>
  <c r="AI43" i="7"/>
  <c r="AD43" i="7"/>
  <c r="AD52" i="7" s="1"/>
  <c r="AB43" i="7"/>
  <c r="Z43" i="7"/>
  <c r="Z60" i="7" s="1"/>
  <c r="W43" i="7"/>
  <c r="V43" i="7"/>
  <c r="R43" i="7"/>
  <c r="Q43" i="7"/>
  <c r="O43" i="7"/>
  <c r="N43" i="7"/>
  <c r="J43" i="7"/>
  <c r="I43" i="7"/>
  <c r="I56" i="7" s="1"/>
  <c r="F43" i="7"/>
  <c r="E43" i="7"/>
  <c r="B43" i="7"/>
  <c r="AY40" i="7"/>
  <c r="AY43" i="7" s="1"/>
  <c r="AY56" i="7" s="1"/>
  <c r="AX40" i="7"/>
  <c r="AW40" i="7"/>
  <c r="AV40" i="7"/>
  <c r="AV43" i="7" s="1"/>
  <c r="AU40" i="7"/>
  <c r="AU43" i="7" s="1"/>
  <c r="AT40" i="7"/>
  <c r="AS40" i="7"/>
  <c r="AR40" i="7"/>
  <c r="AR43" i="7" s="1"/>
  <c r="AR52" i="7" s="1"/>
  <c r="AQ40" i="7"/>
  <c r="AQ43" i="7" s="1"/>
  <c r="AP40" i="7"/>
  <c r="AP43" i="7" s="1"/>
  <c r="AO40" i="7"/>
  <c r="AO43" i="7" s="1"/>
  <c r="AN40" i="7"/>
  <c r="AM40" i="7"/>
  <c r="AL40" i="7"/>
  <c r="AK40" i="7"/>
  <c r="AJ40" i="7"/>
  <c r="AJ43" i="7" s="1"/>
  <c r="AJ56" i="7" s="1"/>
  <c r="AI40" i="7"/>
  <c r="AH40" i="7"/>
  <c r="AH43" i="7" s="1"/>
  <c r="AG40" i="7"/>
  <c r="AG43" i="7" s="1"/>
  <c r="AG56" i="7" s="1"/>
  <c r="AF40" i="7"/>
  <c r="AF43" i="7" s="1"/>
  <c r="AF52" i="7" s="1"/>
  <c r="AE40" i="7"/>
  <c r="AE43" i="7" s="1"/>
  <c r="AD40" i="7"/>
  <c r="AC40" i="7"/>
  <c r="AC43" i="7" s="1"/>
  <c r="AB40" i="7"/>
  <c r="AA40" i="7"/>
  <c r="AA43" i="7" s="1"/>
  <c r="AA56" i="7" s="1"/>
  <c r="Z40" i="7"/>
  <c r="Y40" i="7"/>
  <c r="Y43" i="7" s="1"/>
  <c r="X40" i="7"/>
  <c r="X43" i="7" s="1"/>
  <c r="W40" i="7"/>
  <c r="V40" i="7"/>
  <c r="U40" i="7"/>
  <c r="U43" i="7" s="1"/>
  <c r="U52" i="7" s="1"/>
  <c r="T40" i="7"/>
  <c r="T43" i="7" s="1"/>
  <c r="S40" i="7"/>
  <c r="S43" i="7" s="1"/>
  <c r="R40" i="7"/>
  <c r="Q40" i="7"/>
  <c r="P40" i="7"/>
  <c r="P43" i="7" s="1"/>
  <c r="P52" i="7" s="1"/>
  <c r="O40" i="7"/>
  <c r="N40" i="7"/>
  <c r="M40" i="7"/>
  <c r="M43" i="7" s="1"/>
  <c r="L40" i="7"/>
  <c r="L43" i="7" s="1"/>
  <c r="K40" i="7"/>
  <c r="K43" i="7" s="1"/>
  <c r="J40" i="7"/>
  <c r="I40" i="7"/>
  <c r="H40" i="7"/>
  <c r="H43" i="7" s="1"/>
  <c r="H52" i="7" s="1"/>
  <c r="G40" i="7"/>
  <c r="G43" i="7" s="1"/>
  <c r="F40" i="7"/>
  <c r="E40" i="7"/>
  <c r="D40" i="7"/>
  <c r="D43" i="7" s="1"/>
  <c r="D52" i="7" s="1"/>
  <c r="C40" i="7"/>
  <c r="C43" i="7" s="1"/>
  <c r="C56" i="7" s="1"/>
  <c r="B39" i="7"/>
  <c r="B20" i="7"/>
  <c r="D29" i="7" s="1"/>
  <c r="B19" i="7"/>
  <c r="AP81" i="7" s="1"/>
  <c r="AP84" i="7" s="1"/>
  <c r="E14" i="7"/>
  <c r="B13" i="7"/>
  <c r="B12" i="7"/>
  <c r="K5" i="7"/>
  <c r="K4" i="7"/>
  <c r="AT125" i="6"/>
  <c r="AS125" i="6"/>
  <c r="AR125" i="6"/>
  <c r="AQ125" i="6"/>
  <c r="AP125" i="6"/>
  <c r="AO125" i="6"/>
  <c r="AH125" i="6"/>
  <c r="AE125" i="6"/>
  <c r="AD125" i="6"/>
  <c r="AC125" i="6"/>
  <c r="X125" i="6"/>
  <c r="V125" i="6"/>
  <c r="S125" i="6"/>
  <c r="O125" i="6"/>
  <c r="N125" i="6"/>
  <c r="L125" i="6"/>
  <c r="J125" i="6"/>
  <c r="I125" i="6"/>
  <c r="F125" i="6"/>
  <c r="E125" i="6"/>
  <c r="C125" i="6"/>
  <c r="AV124" i="6"/>
  <c r="AR124" i="6"/>
  <c r="AN124" i="6"/>
  <c r="AM124" i="6"/>
  <c r="AJ124" i="6"/>
  <c r="Y124" i="6"/>
  <c r="P124" i="6"/>
  <c r="O124" i="6"/>
  <c r="K124" i="6"/>
  <c r="I124" i="6"/>
  <c r="AY123" i="6"/>
  <c r="AX123" i="6"/>
  <c r="AX124" i="6" s="1"/>
  <c r="AW123" i="6"/>
  <c r="AV123" i="6"/>
  <c r="AU123" i="6"/>
  <c r="AT123" i="6"/>
  <c r="AS123" i="6"/>
  <c r="AR123" i="6"/>
  <c r="AQ123" i="6"/>
  <c r="AP123" i="6"/>
  <c r="AO123" i="6"/>
  <c r="AN123" i="6"/>
  <c r="AM123" i="6"/>
  <c r="AM125" i="6" s="1"/>
  <c r="AL123" i="6"/>
  <c r="AK123" i="6"/>
  <c r="AJ123" i="6"/>
  <c r="AI123" i="6"/>
  <c r="AH123" i="6"/>
  <c r="AG123" i="6"/>
  <c r="AF123" i="6"/>
  <c r="AE123" i="6"/>
  <c r="AD123" i="6"/>
  <c r="AC123" i="6"/>
  <c r="AB123" i="6"/>
  <c r="AB124" i="6" s="1"/>
  <c r="AA123" i="6"/>
  <c r="AA124" i="6" s="1"/>
  <c r="Z123" i="6"/>
  <c r="Y123" i="6"/>
  <c r="X123" i="6"/>
  <c r="W123" i="6"/>
  <c r="V123" i="6"/>
  <c r="U123" i="6"/>
  <c r="T123" i="6"/>
  <c r="S123" i="6"/>
  <c r="R123" i="6"/>
  <c r="Q123" i="6"/>
  <c r="P123" i="6"/>
  <c r="O123" i="6"/>
  <c r="N123" i="6"/>
  <c r="N124" i="6" s="1"/>
  <c r="M123" i="6"/>
  <c r="L123" i="6"/>
  <c r="K123" i="6"/>
  <c r="J123" i="6"/>
  <c r="I123" i="6"/>
  <c r="H123" i="6"/>
  <c r="G123" i="6"/>
  <c r="F123" i="6"/>
  <c r="E123" i="6"/>
  <c r="D123" i="6"/>
  <c r="D124" i="6" s="1"/>
  <c r="C123" i="6"/>
  <c r="C124" i="6" s="1"/>
  <c r="B123" i="6"/>
  <c r="AT121" i="6"/>
  <c r="AQ121" i="6"/>
  <c r="AP121" i="6"/>
  <c r="AO121" i="6"/>
  <c r="AJ121" i="6"/>
  <c r="AH121" i="6"/>
  <c r="AG121" i="6"/>
  <c r="AC121" i="6"/>
  <c r="T121" i="6"/>
  <c r="S121" i="6"/>
  <c r="R121" i="6"/>
  <c r="Q121" i="6"/>
  <c r="J121" i="6"/>
  <c r="G121" i="6"/>
  <c r="F121" i="6"/>
  <c r="E121" i="6"/>
  <c r="C121" i="6"/>
  <c r="AS120" i="6"/>
  <c r="AQ120" i="6"/>
  <c r="AM120" i="6"/>
  <c r="AL120" i="6"/>
  <c r="AK120" i="6"/>
  <c r="AF120" i="6"/>
  <c r="AB120" i="6"/>
  <c r="P120" i="6"/>
  <c r="O120" i="6"/>
  <c r="N120" i="6"/>
  <c r="AY119" i="6"/>
  <c r="AY121" i="6" s="1"/>
  <c r="AX119" i="6"/>
  <c r="AW119" i="6"/>
  <c r="AV119" i="6"/>
  <c r="AU119" i="6"/>
  <c r="AT119" i="6"/>
  <c r="AS119" i="6"/>
  <c r="AR119" i="6"/>
  <c r="AQ119" i="6"/>
  <c r="AP119" i="6"/>
  <c r="AO119" i="6"/>
  <c r="AN119" i="6"/>
  <c r="AM119" i="6"/>
  <c r="AM121" i="6" s="1"/>
  <c r="AL119" i="6"/>
  <c r="AK119" i="6"/>
  <c r="AJ119" i="6"/>
  <c r="AI119" i="6"/>
  <c r="AH119" i="6"/>
  <c r="AG119" i="6"/>
  <c r="AF119" i="6"/>
  <c r="AE119" i="6"/>
  <c r="AD119" i="6"/>
  <c r="AC119" i="6"/>
  <c r="AB119" i="6"/>
  <c r="AA119" i="6"/>
  <c r="AA121" i="6" s="1"/>
  <c r="Z119" i="6"/>
  <c r="Z120" i="6" s="1"/>
  <c r="Y119" i="6"/>
  <c r="X119" i="6"/>
  <c r="W119" i="6"/>
  <c r="V119" i="6"/>
  <c r="V121" i="6" s="1"/>
  <c r="U119" i="6"/>
  <c r="T119" i="6"/>
  <c r="S119" i="6"/>
  <c r="R119" i="6"/>
  <c r="Q119" i="6"/>
  <c r="P119" i="6"/>
  <c r="O119" i="6"/>
  <c r="O121" i="6" s="1"/>
  <c r="N119" i="6"/>
  <c r="M119" i="6"/>
  <c r="M120" i="6" s="1"/>
  <c r="L119" i="6"/>
  <c r="L120" i="6" s="1"/>
  <c r="K119" i="6"/>
  <c r="J119" i="6"/>
  <c r="I119" i="6"/>
  <c r="H119" i="6"/>
  <c r="G119" i="6"/>
  <c r="F119" i="6"/>
  <c r="E119" i="6"/>
  <c r="D119" i="6"/>
  <c r="C119" i="6"/>
  <c r="B119" i="6"/>
  <c r="AY117" i="6"/>
  <c r="AT117" i="6"/>
  <c r="AO117" i="6"/>
  <c r="AM117" i="6"/>
  <c r="AL117" i="6"/>
  <c r="AH117" i="6"/>
  <c r="AF117" i="6"/>
  <c r="AE117" i="6"/>
  <c r="AD117" i="6"/>
  <c r="AC117" i="6"/>
  <c r="Z117" i="6"/>
  <c r="R117" i="6"/>
  <c r="Q117" i="6"/>
  <c r="O117" i="6"/>
  <c r="N117" i="6"/>
  <c r="H117" i="6"/>
  <c r="F117" i="6"/>
  <c r="D117" i="6"/>
  <c r="C117" i="6"/>
  <c r="B117" i="6"/>
  <c r="AX116" i="6"/>
  <c r="AP116" i="6"/>
  <c r="AN116" i="6"/>
  <c r="AL116" i="6"/>
  <c r="AK116" i="6"/>
  <c r="AB116" i="6"/>
  <c r="Z116" i="6"/>
  <c r="W116" i="6"/>
  <c r="T116" i="6"/>
  <c r="R116" i="6"/>
  <c r="Q116" i="6"/>
  <c r="K116" i="6"/>
  <c r="B116" i="6"/>
  <c r="AY115" i="6"/>
  <c r="AX115" i="6"/>
  <c r="AW115" i="6"/>
  <c r="AV115" i="6"/>
  <c r="AU115" i="6"/>
  <c r="AT115" i="6"/>
  <c r="AS115" i="6"/>
  <c r="AS117" i="6" s="1"/>
  <c r="AR115" i="6"/>
  <c r="AQ115" i="6"/>
  <c r="AP115" i="6"/>
  <c r="AO115" i="6"/>
  <c r="AN115" i="6"/>
  <c r="AM115" i="6"/>
  <c r="AL115" i="6"/>
  <c r="AK115" i="6"/>
  <c r="AJ115" i="6"/>
  <c r="AI115" i="6"/>
  <c r="AH115" i="6"/>
  <c r="AG115" i="6"/>
  <c r="AG117" i="6" s="1"/>
  <c r="AF115" i="6"/>
  <c r="AE115" i="6"/>
  <c r="AD115" i="6"/>
  <c r="AC115" i="6"/>
  <c r="AB115" i="6"/>
  <c r="AA115" i="6"/>
  <c r="AA117" i="6" s="1"/>
  <c r="Z115" i="6"/>
  <c r="Y115" i="6"/>
  <c r="X115" i="6"/>
  <c r="W115" i="6"/>
  <c r="V115" i="6"/>
  <c r="V117" i="6" s="1"/>
  <c r="U115" i="6"/>
  <c r="U117" i="6" s="1"/>
  <c r="T115" i="6"/>
  <c r="T117" i="6" s="1"/>
  <c r="S115" i="6"/>
  <c r="S117" i="6" s="1"/>
  <c r="R115" i="6"/>
  <c r="Q115" i="6"/>
  <c r="P115" i="6"/>
  <c r="P116" i="6" s="1"/>
  <c r="O115" i="6"/>
  <c r="N115" i="6"/>
  <c r="M115" i="6"/>
  <c r="L115" i="6"/>
  <c r="K115" i="6"/>
  <c r="J115" i="6"/>
  <c r="J117" i="6" s="1"/>
  <c r="I115" i="6"/>
  <c r="H115" i="6"/>
  <c r="G115" i="6"/>
  <c r="G117" i="6" s="1"/>
  <c r="F115" i="6"/>
  <c r="E115" i="6"/>
  <c r="D115" i="6"/>
  <c r="C115" i="6"/>
  <c r="B115" i="6"/>
  <c r="AY113" i="6"/>
  <c r="AX113" i="6"/>
  <c r="AW113" i="6"/>
  <c r="AV113" i="6"/>
  <c r="AU113" i="6"/>
  <c r="AT113" i="6"/>
  <c r="AS113" i="6"/>
  <c r="AS121" i="6" s="1"/>
  <c r="AR113" i="6"/>
  <c r="AR121" i="6" s="1"/>
  <c r="AQ113" i="6"/>
  <c r="AP113" i="6"/>
  <c r="AP117" i="6" s="1"/>
  <c r="AO113" i="6"/>
  <c r="AN113" i="6"/>
  <c r="AM113" i="6"/>
  <c r="AL113" i="6"/>
  <c r="AK113" i="6"/>
  <c r="AJ113" i="6"/>
  <c r="AI113" i="6"/>
  <c r="AH113" i="6"/>
  <c r="AG113" i="6"/>
  <c r="AG125" i="6" s="1"/>
  <c r="AF113" i="6"/>
  <c r="AF125" i="6" s="1"/>
  <c r="AE113" i="6"/>
  <c r="AE121" i="6" s="1"/>
  <c r="AD113" i="6"/>
  <c r="AD121" i="6" s="1"/>
  <c r="AC113" i="6"/>
  <c r="AB113" i="6"/>
  <c r="AA113" i="6"/>
  <c r="Z113" i="6"/>
  <c r="Y113" i="6"/>
  <c r="X113" i="6"/>
  <c r="W113" i="6"/>
  <c r="V113" i="6"/>
  <c r="U113" i="6"/>
  <c r="T113" i="6"/>
  <c r="T125" i="6" s="1"/>
  <c r="S113" i="6"/>
  <c r="R113" i="6"/>
  <c r="R125" i="6" s="1"/>
  <c r="Q113" i="6"/>
  <c r="P113" i="6"/>
  <c r="O113" i="6"/>
  <c r="N113" i="6"/>
  <c r="M113" i="6"/>
  <c r="L113" i="6"/>
  <c r="K113" i="6"/>
  <c r="J113" i="6"/>
  <c r="I113" i="6"/>
  <c r="H113" i="6"/>
  <c r="G113" i="6"/>
  <c r="G125" i="6" s="1"/>
  <c r="F113" i="6"/>
  <c r="E113" i="6"/>
  <c r="E117" i="6" s="1"/>
  <c r="D113" i="6"/>
  <c r="C113" i="6"/>
  <c r="B113" i="6"/>
  <c r="AY110" i="6"/>
  <c r="AW110" i="6"/>
  <c r="AR110" i="6"/>
  <c r="AR120" i="6" s="1"/>
  <c r="AN110" i="6"/>
  <c r="AN120" i="6" s="1"/>
  <c r="AM110" i="6"/>
  <c r="AM116" i="6" s="1"/>
  <c r="AJ110" i="6"/>
  <c r="AI110" i="6"/>
  <c r="AH110" i="6"/>
  <c r="AG110" i="6"/>
  <c r="AF110" i="6"/>
  <c r="AF116" i="6" s="1"/>
  <c r="AB110" i="6"/>
  <c r="AA110" i="6"/>
  <c r="AA116" i="6" s="1"/>
  <c r="X110" i="6"/>
  <c r="W110" i="6"/>
  <c r="W120" i="6" s="1"/>
  <c r="U110" i="6"/>
  <c r="T110" i="6"/>
  <c r="T120" i="6" s="1"/>
  <c r="P110" i="6"/>
  <c r="M110" i="6"/>
  <c r="M116" i="6" s="1"/>
  <c r="L110" i="6"/>
  <c r="L116" i="6" s="1"/>
  <c r="D110" i="6"/>
  <c r="AY109" i="6"/>
  <c r="AX109" i="6"/>
  <c r="AX110" i="6" s="1"/>
  <c r="AX120" i="6" s="1"/>
  <c r="AW109" i="6"/>
  <c r="AV109" i="6"/>
  <c r="AV110" i="6" s="1"/>
  <c r="AU109" i="6"/>
  <c r="AU110" i="6" s="1"/>
  <c r="AT109" i="6"/>
  <c r="AT110" i="6" s="1"/>
  <c r="AS109" i="6"/>
  <c r="AS110" i="6" s="1"/>
  <c r="AR109" i="6"/>
  <c r="AQ109" i="6"/>
  <c r="AQ110" i="6" s="1"/>
  <c r="AQ116" i="6" s="1"/>
  <c r="AP109" i="6"/>
  <c r="AP110" i="6" s="1"/>
  <c r="AP120" i="6" s="1"/>
  <c r="AO109" i="6"/>
  <c r="AO110" i="6" s="1"/>
  <c r="AN109" i="6"/>
  <c r="AM109" i="6"/>
  <c r="AL109" i="6"/>
  <c r="AL110" i="6" s="1"/>
  <c r="AK109" i="6"/>
  <c r="AK110" i="6" s="1"/>
  <c r="AJ109" i="6"/>
  <c r="AI109" i="6"/>
  <c r="AH109" i="6"/>
  <c r="AG109" i="6"/>
  <c r="AF109" i="6"/>
  <c r="AE109" i="6"/>
  <c r="AE110" i="6" s="1"/>
  <c r="AD109" i="6"/>
  <c r="AD110" i="6" s="1"/>
  <c r="AC109" i="6"/>
  <c r="AC110" i="6" s="1"/>
  <c r="AB109" i="6"/>
  <c r="AA109" i="6"/>
  <c r="Z109" i="6"/>
  <c r="Z110" i="6" s="1"/>
  <c r="Y109" i="6"/>
  <c r="Y110" i="6" s="1"/>
  <c r="X109" i="6"/>
  <c r="W109" i="6"/>
  <c r="V109" i="6"/>
  <c r="V110" i="6" s="1"/>
  <c r="U109" i="6"/>
  <c r="T109" i="6"/>
  <c r="S109" i="6"/>
  <c r="S110" i="6" s="1"/>
  <c r="R109" i="6"/>
  <c r="R110" i="6" s="1"/>
  <c r="R120" i="6" s="1"/>
  <c r="Q109" i="6"/>
  <c r="Q110" i="6" s="1"/>
  <c r="P109" i="6"/>
  <c r="O109" i="6"/>
  <c r="O110" i="6" s="1"/>
  <c r="O116" i="6" s="1"/>
  <c r="N109" i="6"/>
  <c r="N110" i="6" s="1"/>
  <c r="N116" i="6" s="1"/>
  <c r="M109" i="6"/>
  <c r="L109" i="6"/>
  <c r="K109" i="6"/>
  <c r="K110" i="6" s="1"/>
  <c r="K120" i="6" s="1"/>
  <c r="J109" i="6"/>
  <c r="J110" i="6" s="1"/>
  <c r="I109" i="6"/>
  <c r="I110" i="6" s="1"/>
  <c r="H109" i="6"/>
  <c r="H110" i="6" s="1"/>
  <c r="G109" i="6"/>
  <c r="G110" i="6" s="1"/>
  <c r="F109" i="6"/>
  <c r="F110" i="6" s="1"/>
  <c r="E109" i="6"/>
  <c r="E110" i="6" s="1"/>
  <c r="D109" i="6"/>
  <c r="C109" i="6"/>
  <c r="C110" i="6" s="1"/>
  <c r="C116" i="6" s="1"/>
  <c r="B108" i="6"/>
  <c r="B110" i="6" s="1"/>
  <c r="B120" i="6" s="1"/>
  <c r="Y95" i="6"/>
  <c r="S95" i="6"/>
  <c r="D95" i="6"/>
  <c r="AY94" i="6"/>
  <c r="AX94" i="6"/>
  <c r="AX95" i="6" s="1"/>
  <c r="AW94" i="6"/>
  <c r="AV94" i="6"/>
  <c r="AU94" i="6"/>
  <c r="AT94" i="6"/>
  <c r="AS94" i="6"/>
  <c r="AR94" i="6"/>
  <c r="AQ94" i="6"/>
  <c r="AP94" i="6"/>
  <c r="AO94" i="6"/>
  <c r="AN94" i="6"/>
  <c r="AM94" i="6"/>
  <c r="AL94" i="6"/>
  <c r="AK94" i="6"/>
  <c r="AJ94" i="6"/>
  <c r="AI94" i="6"/>
  <c r="AH94" i="6"/>
  <c r="AG94" i="6"/>
  <c r="AF94" i="6"/>
  <c r="AE94" i="6"/>
  <c r="AD94" i="6"/>
  <c r="AC94" i="6"/>
  <c r="AB94" i="6"/>
  <c r="AB95" i="6" s="1"/>
  <c r="AA94" i="6"/>
  <c r="Z94" i="6"/>
  <c r="Y94" i="6"/>
  <c r="X94" i="6"/>
  <c r="W94" i="6"/>
  <c r="V94" i="6"/>
  <c r="U94" i="6"/>
  <c r="T94" i="6"/>
  <c r="S94" i="6"/>
  <c r="R94" i="6"/>
  <c r="Q94" i="6"/>
  <c r="P94" i="6"/>
  <c r="P95" i="6" s="1"/>
  <c r="O94" i="6"/>
  <c r="N94" i="6"/>
  <c r="M94" i="6"/>
  <c r="L94" i="6"/>
  <c r="K94" i="6"/>
  <c r="J94" i="6"/>
  <c r="I94" i="6"/>
  <c r="H94" i="6"/>
  <c r="G94" i="6"/>
  <c r="F94" i="6"/>
  <c r="F95" i="6" s="1"/>
  <c r="E94" i="6"/>
  <c r="D94" i="6"/>
  <c r="C94" i="6"/>
  <c r="B94" i="6"/>
  <c r="AQ91" i="6"/>
  <c r="AB91" i="6"/>
  <c r="W91" i="6"/>
  <c r="R91" i="6"/>
  <c r="AY90" i="6"/>
  <c r="AX90" i="6"/>
  <c r="AW90" i="6"/>
  <c r="AV90" i="6"/>
  <c r="AU90" i="6"/>
  <c r="AT90" i="6"/>
  <c r="AS90" i="6"/>
  <c r="AR90" i="6"/>
  <c r="AQ90" i="6"/>
  <c r="AP90" i="6"/>
  <c r="AO90" i="6"/>
  <c r="AN90" i="6"/>
  <c r="AM90" i="6"/>
  <c r="AL90" i="6"/>
  <c r="AK90" i="6"/>
  <c r="AJ90" i="6"/>
  <c r="AI90" i="6"/>
  <c r="AH90" i="6"/>
  <c r="AG90" i="6"/>
  <c r="AF90" i="6"/>
  <c r="AE90" i="6"/>
  <c r="AD90" i="6"/>
  <c r="AC90" i="6"/>
  <c r="AB90" i="6"/>
  <c r="AA90" i="6"/>
  <c r="Z90" i="6"/>
  <c r="Z91" i="6" s="1"/>
  <c r="Y90" i="6"/>
  <c r="X90" i="6"/>
  <c r="X91" i="6" s="1"/>
  <c r="W90" i="6"/>
  <c r="V90" i="6"/>
  <c r="U90" i="6"/>
  <c r="T90" i="6"/>
  <c r="S90" i="6"/>
  <c r="R90" i="6"/>
  <c r="Q90" i="6"/>
  <c r="P90" i="6"/>
  <c r="O90" i="6"/>
  <c r="N90" i="6"/>
  <c r="M90" i="6"/>
  <c r="L90" i="6"/>
  <c r="K90" i="6"/>
  <c r="J90" i="6"/>
  <c r="I90" i="6"/>
  <c r="H90" i="6"/>
  <c r="G90" i="6"/>
  <c r="F90" i="6"/>
  <c r="E90" i="6"/>
  <c r="D90" i="6"/>
  <c r="C90" i="6"/>
  <c r="B90" i="6"/>
  <c r="Y87" i="6"/>
  <c r="P87" i="6"/>
  <c r="M87" i="6"/>
  <c r="F87" i="6"/>
  <c r="B87" i="6"/>
  <c r="AY86" i="6"/>
  <c r="AX86" i="6"/>
  <c r="AW86" i="6"/>
  <c r="AV86" i="6"/>
  <c r="AU86" i="6"/>
  <c r="AT86" i="6"/>
  <c r="AS86" i="6"/>
  <c r="AR86" i="6"/>
  <c r="AQ86" i="6"/>
  <c r="AQ87" i="6" s="1"/>
  <c r="AP86" i="6"/>
  <c r="AO86" i="6"/>
  <c r="AN86" i="6"/>
  <c r="AM86" i="6"/>
  <c r="AL86" i="6"/>
  <c r="AK86" i="6"/>
  <c r="AJ86" i="6"/>
  <c r="AI86" i="6"/>
  <c r="AH86" i="6"/>
  <c r="AG86" i="6"/>
  <c r="AF86" i="6"/>
  <c r="AE86" i="6"/>
  <c r="AD86" i="6"/>
  <c r="AC86" i="6"/>
  <c r="AB86" i="6"/>
  <c r="AA86" i="6"/>
  <c r="Z86" i="6"/>
  <c r="Y86" i="6"/>
  <c r="X86" i="6"/>
  <c r="W86" i="6"/>
  <c r="V86" i="6"/>
  <c r="U86" i="6"/>
  <c r="T86" i="6"/>
  <c r="S86" i="6"/>
  <c r="R86" i="6"/>
  <c r="Q86" i="6"/>
  <c r="P86" i="6"/>
  <c r="O86" i="6"/>
  <c r="N86" i="6"/>
  <c r="M86" i="6"/>
  <c r="L86" i="6"/>
  <c r="K86" i="6"/>
  <c r="J86" i="6"/>
  <c r="I86" i="6"/>
  <c r="H86" i="6"/>
  <c r="G86" i="6"/>
  <c r="F86" i="6"/>
  <c r="E86" i="6"/>
  <c r="D86" i="6"/>
  <c r="C86" i="6"/>
  <c r="B86" i="6"/>
  <c r="AV81" i="6"/>
  <c r="AU81" i="6"/>
  <c r="AJ81" i="6"/>
  <c r="P81" i="6"/>
  <c r="C81" i="6"/>
  <c r="AW78" i="6"/>
  <c r="AN78" i="6"/>
  <c r="AE78" i="6"/>
  <c r="AD78" i="6"/>
  <c r="W78" i="6"/>
  <c r="W87" i="6" s="1"/>
  <c r="V78" i="6"/>
  <c r="V87" i="6" s="1"/>
  <c r="S78" i="6"/>
  <c r="S91" i="6" s="1"/>
  <c r="R78" i="6"/>
  <c r="D78" i="6"/>
  <c r="D87" i="6" s="1"/>
  <c r="AY77" i="6"/>
  <c r="AX77" i="6"/>
  <c r="AW77" i="6"/>
  <c r="AV77" i="6"/>
  <c r="AV78" i="6" s="1"/>
  <c r="AU77" i="6"/>
  <c r="AT77" i="6"/>
  <c r="AS77" i="6"/>
  <c r="AR77" i="6"/>
  <c r="AQ77" i="6"/>
  <c r="AQ78" i="6" s="1"/>
  <c r="AP77" i="6"/>
  <c r="AO77" i="6"/>
  <c r="AN77" i="6"/>
  <c r="AM77" i="6"/>
  <c r="AL77" i="6"/>
  <c r="AK77" i="6"/>
  <c r="AK78" i="6" s="1"/>
  <c r="AJ77" i="6"/>
  <c r="AJ78" i="6" s="1"/>
  <c r="AI77" i="6"/>
  <c r="AH77" i="6"/>
  <c r="AG77" i="6"/>
  <c r="AF77" i="6"/>
  <c r="AF78" i="6" s="1"/>
  <c r="AE77" i="6"/>
  <c r="AD77" i="6"/>
  <c r="AC77" i="6"/>
  <c r="AB77" i="6"/>
  <c r="AA77" i="6"/>
  <c r="Z77" i="6"/>
  <c r="Y77" i="6"/>
  <c r="Y78" i="6" s="1"/>
  <c r="X77" i="6"/>
  <c r="X78" i="6" s="1"/>
  <c r="W77" i="6"/>
  <c r="V77" i="6"/>
  <c r="U77" i="6"/>
  <c r="T77" i="6"/>
  <c r="T78" i="6" s="1"/>
  <c r="S77" i="6"/>
  <c r="R77" i="6"/>
  <c r="Q77" i="6"/>
  <c r="P77" i="6"/>
  <c r="O77" i="6"/>
  <c r="N77" i="6"/>
  <c r="M77" i="6"/>
  <c r="M78" i="6" s="1"/>
  <c r="M95" i="6" s="1"/>
  <c r="L77" i="6"/>
  <c r="K77" i="6"/>
  <c r="J77" i="6"/>
  <c r="I77" i="6"/>
  <c r="H77" i="6"/>
  <c r="H78" i="6" s="1"/>
  <c r="G77" i="6"/>
  <c r="G78" i="6" s="1"/>
  <c r="F77" i="6"/>
  <c r="F78" i="6" s="1"/>
  <c r="E77" i="6"/>
  <c r="D77" i="6"/>
  <c r="C77" i="6"/>
  <c r="B76" i="6"/>
  <c r="AY75" i="6"/>
  <c r="AY78" i="6" s="1"/>
  <c r="AY87" i="6" s="1"/>
  <c r="AX75" i="6"/>
  <c r="AX78" i="6" s="1"/>
  <c r="AW75" i="6"/>
  <c r="AV75" i="6"/>
  <c r="AU75" i="6"/>
  <c r="AU78" i="6" s="1"/>
  <c r="AU87" i="6" s="1"/>
  <c r="AT75" i="6"/>
  <c r="AT78" i="6" s="1"/>
  <c r="AS75" i="6"/>
  <c r="AR75" i="6"/>
  <c r="AQ75" i="6"/>
  <c r="AP75" i="6"/>
  <c r="AP78" i="6" s="1"/>
  <c r="AP87" i="6" s="1"/>
  <c r="AO75" i="6"/>
  <c r="AO78" i="6" s="1"/>
  <c r="AN75" i="6"/>
  <c r="AM75" i="6"/>
  <c r="AM78" i="6" s="1"/>
  <c r="AM87" i="6" s="1"/>
  <c r="AL75" i="6"/>
  <c r="AL78" i="6" s="1"/>
  <c r="AK75" i="6"/>
  <c r="AJ75" i="6"/>
  <c r="AI75" i="6"/>
  <c r="AI78" i="6" s="1"/>
  <c r="AI87" i="6" s="1"/>
  <c r="AH75" i="6"/>
  <c r="AH78" i="6" s="1"/>
  <c r="AG75" i="6"/>
  <c r="AF75" i="6"/>
  <c r="AE75" i="6"/>
  <c r="AD75" i="6"/>
  <c r="AC75" i="6"/>
  <c r="AC78" i="6" s="1"/>
  <c r="AC87" i="6" s="1"/>
  <c r="AB75" i="6"/>
  <c r="AB78" i="6" s="1"/>
  <c r="AA75" i="6"/>
  <c r="Z75" i="6"/>
  <c r="Z78" i="6" s="1"/>
  <c r="Z87" i="6" s="1"/>
  <c r="Y75" i="6"/>
  <c r="X75" i="6"/>
  <c r="W75" i="6"/>
  <c r="V75" i="6"/>
  <c r="U75" i="6"/>
  <c r="T75" i="6"/>
  <c r="S75" i="6"/>
  <c r="R75" i="6"/>
  <c r="Q75" i="6"/>
  <c r="Q78" i="6" s="1"/>
  <c r="P75" i="6"/>
  <c r="P78" i="6" s="1"/>
  <c r="O75" i="6"/>
  <c r="N75" i="6"/>
  <c r="N78" i="6" s="1"/>
  <c r="N87" i="6" s="1"/>
  <c r="M75" i="6"/>
  <c r="L75" i="6"/>
  <c r="K75" i="6"/>
  <c r="K78" i="6" s="1"/>
  <c r="K87" i="6" s="1"/>
  <c r="J75" i="6"/>
  <c r="J78" i="6" s="1"/>
  <c r="I75" i="6"/>
  <c r="H75" i="6"/>
  <c r="G75" i="6"/>
  <c r="F75" i="6"/>
  <c r="E75" i="6"/>
  <c r="E78" i="6" s="1"/>
  <c r="D75" i="6"/>
  <c r="C75" i="6"/>
  <c r="B75" i="6"/>
  <c r="B78" i="6" s="1"/>
  <c r="B91" i="6" s="1"/>
  <c r="AX60" i="6"/>
  <c r="AW60" i="6"/>
  <c r="AH60" i="6"/>
  <c r="AA60" i="6"/>
  <c r="M60" i="6"/>
  <c r="E60" i="6"/>
  <c r="D60" i="6"/>
  <c r="AY59" i="6"/>
  <c r="AY60" i="6" s="1"/>
  <c r="AX59" i="6"/>
  <c r="AW59" i="6"/>
  <c r="AV59" i="6"/>
  <c r="AV60" i="6" s="1"/>
  <c r="AU59" i="6"/>
  <c r="AT59" i="6"/>
  <c r="AS59" i="6"/>
  <c r="AR59" i="6"/>
  <c r="AQ59" i="6"/>
  <c r="AP59" i="6"/>
  <c r="AO59" i="6"/>
  <c r="AN59" i="6"/>
  <c r="AM59" i="6"/>
  <c r="AM60" i="6" s="1"/>
  <c r="AL59" i="6"/>
  <c r="AL60" i="6" s="1"/>
  <c r="AK59" i="6"/>
  <c r="AJ59" i="6"/>
  <c r="AI59" i="6"/>
  <c r="AH59" i="6"/>
  <c r="AG59" i="6"/>
  <c r="AF59" i="6"/>
  <c r="AE59" i="6"/>
  <c r="AE60" i="6" s="1"/>
  <c r="AD59" i="6"/>
  <c r="AD60" i="6" s="1"/>
  <c r="AC59" i="6"/>
  <c r="AB59" i="6"/>
  <c r="AA59" i="6"/>
  <c r="Z59" i="6"/>
  <c r="Z60" i="6" s="1"/>
  <c r="Y59" i="6"/>
  <c r="X59" i="6"/>
  <c r="X60" i="6" s="1"/>
  <c r="W59" i="6"/>
  <c r="V59" i="6"/>
  <c r="U59" i="6"/>
  <c r="T59" i="6"/>
  <c r="S59" i="6"/>
  <c r="R59" i="6"/>
  <c r="R60" i="6" s="1"/>
  <c r="Q59" i="6"/>
  <c r="P59" i="6"/>
  <c r="O59" i="6"/>
  <c r="N59" i="6"/>
  <c r="N60" i="6" s="1"/>
  <c r="M59" i="6"/>
  <c r="L59" i="6"/>
  <c r="K59" i="6"/>
  <c r="J59" i="6"/>
  <c r="I59" i="6"/>
  <c r="H59" i="6"/>
  <c r="G59" i="6"/>
  <c r="G60" i="6" s="1"/>
  <c r="F59" i="6"/>
  <c r="F60" i="6" s="1"/>
  <c r="E59" i="6"/>
  <c r="D59" i="6"/>
  <c r="C59" i="6"/>
  <c r="B59" i="6"/>
  <c r="B60" i="6" s="1"/>
  <c r="AY56" i="6"/>
  <c r="AX56" i="6"/>
  <c r="AM56" i="6"/>
  <c r="AF56" i="6"/>
  <c r="T56" i="6"/>
  <c r="O56" i="6"/>
  <c r="E56" i="6"/>
  <c r="AY55" i="6"/>
  <c r="AX55" i="6"/>
  <c r="AW55" i="6"/>
  <c r="AV55" i="6"/>
  <c r="AU55" i="6"/>
  <c r="AT55" i="6"/>
  <c r="AS55" i="6"/>
  <c r="AR55" i="6"/>
  <c r="AQ55" i="6"/>
  <c r="AP55" i="6"/>
  <c r="AO55" i="6"/>
  <c r="AN55" i="6"/>
  <c r="AM55" i="6"/>
  <c r="AL55" i="6"/>
  <c r="AK55" i="6"/>
  <c r="AJ55" i="6"/>
  <c r="AI55" i="6"/>
  <c r="AH55" i="6"/>
  <c r="AG55" i="6"/>
  <c r="AF55" i="6"/>
  <c r="AE55" i="6"/>
  <c r="AD55" i="6"/>
  <c r="AD56" i="6" s="1"/>
  <c r="AC55" i="6"/>
  <c r="AB55" i="6"/>
  <c r="AA55" i="6"/>
  <c r="Z55" i="6"/>
  <c r="Y55" i="6"/>
  <c r="X55" i="6"/>
  <c r="W55" i="6"/>
  <c r="V55" i="6"/>
  <c r="U55" i="6"/>
  <c r="T55" i="6"/>
  <c r="S55" i="6"/>
  <c r="R55" i="6"/>
  <c r="Q55" i="6"/>
  <c r="P55" i="6"/>
  <c r="O55" i="6"/>
  <c r="N55" i="6"/>
  <c r="M55" i="6"/>
  <c r="L55" i="6"/>
  <c r="K55" i="6"/>
  <c r="J55" i="6"/>
  <c r="I55" i="6"/>
  <c r="H55" i="6"/>
  <c r="G55" i="6"/>
  <c r="F55" i="6"/>
  <c r="E55" i="6"/>
  <c r="D55" i="6"/>
  <c r="C55" i="6"/>
  <c r="B55" i="6"/>
  <c r="AY52" i="6"/>
  <c r="AX52" i="6"/>
  <c r="AO52" i="6"/>
  <c r="AM52" i="6"/>
  <c r="AH52" i="6"/>
  <c r="AA52" i="6"/>
  <c r="Z52" i="6"/>
  <c r="E52" i="6"/>
  <c r="D52" i="6"/>
  <c r="AY51" i="6"/>
  <c r="AX51" i="6"/>
  <c r="AW51" i="6"/>
  <c r="AV51" i="6"/>
  <c r="AV52" i="6" s="1"/>
  <c r="AU51" i="6"/>
  <c r="AT51" i="6"/>
  <c r="AS51" i="6"/>
  <c r="AR51" i="6"/>
  <c r="AQ51" i="6"/>
  <c r="AP51" i="6"/>
  <c r="AO51" i="6"/>
  <c r="AN51" i="6"/>
  <c r="AM51" i="6"/>
  <c r="AL51" i="6"/>
  <c r="AK51" i="6"/>
  <c r="AJ51" i="6"/>
  <c r="AI51" i="6"/>
  <c r="AH51" i="6"/>
  <c r="AG51" i="6"/>
  <c r="AF51" i="6"/>
  <c r="AE51" i="6"/>
  <c r="AD51" i="6"/>
  <c r="AC51" i="6"/>
  <c r="AB51" i="6"/>
  <c r="AA51" i="6"/>
  <c r="Z51" i="6"/>
  <c r="Y51" i="6"/>
  <c r="X51" i="6"/>
  <c r="W51" i="6"/>
  <c r="V51" i="6"/>
  <c r="U51" i="6"/>
  <c r="T51" i="6"/>
  <c r="S51" i="6"/>
  <c r="R51" i="6"/>
  <c r="Q51" i="6"/>
  <c r="P51" i="6"/>
  <c r="O51" i="6"/>
  <c r="N51" i="6"/>
  <c r="M51" i="6"/>
  <c r="M52" i="6" s="1"/>
  <c r="L51" i="6"/>
  <c r="K51" i="6"/>
  <c r="J51" i="6"/>
  <c r="I51" i="6"/>
  <c r="H51" i="6"/>
  <c r="G51" i="6"/>
  <c r="F51" i="6"/>
  <c r="E51" i="6"/>
  <c r="D51" i="6"/>
  <c r="C51" i="6"/>
  <c r="B51" i="6"/>
  <c r="AU46" i="6"/>
  <c r="AL46" i="6"/>
  <c r="AK46" i="6"/>
  <c r="AY43" i="6"/>
  <c r="AX43" i="6"/>
  <c r="AW43" i="6"/>
  <c r="AW56" i="6" s="1"/>
  <c r="AV43" i="6"/>
  <c r="AV56" i="6" s="1"/>
  <c r="AT43" i="6"/>
  <c r="AT60" i="6" s="1"/>
  <c r="AQ43" i="6"/>
  <c r="AQ52" i="6" s="1"/>
  <c r="AP43" i="6"/>
  <c r="AL43" i="6"/>
  <c r="AK43" i="6"/>
  <c r="AJ43" i="6"/>
  <c r="AH43" i="6"/>
  <c r="AE43" i="6"/>
  <c r="Y43" i="6"/>
  <c r="Y56" i="6" s="1"/>
  <c r="X43" i="6"/>
  <c r="V43" i="6"/>
  <c r="T43" i="6"/>
  <c r="S43" i="6"/>
  <c r="P43" i="6"/>
  <c r="O43" i="6"/>
  <c r="O52" i="6" s="1"/>
  <c r="J43" i="6"/>
  <c r="G43" i="6"/>
  <c r="D43" i="6"/>
  <c r="D56" i="6" s="1"/>
  <c r="C43" i="6"/>
  <c r="B43" i="6"/>
  <c r="B56" i="6" s="1"/>
  <c r="AY40" i="6"/>
  <c r="AX40" i="6"/>
  <c r="AW40" i="6"/>
  <c r="AV40" i="6"/>
  <c r="AU40" i="6"/>
  <c r="AU43" i="6" s="1"/>
  <c r="AT40" i="6"/>
  <c r="AS40" i="6"/>
  <c r="AS43" i="6" s="1"/>
  <c r="AR40" i="6"/>
  <c r="AR43" i="6" s="1"/>
  <c r="AQ40" i="6"/>
  <c r="AP40" i="6"/>
  <c r="AO40" i="6"/>
  <c r="AO43" i="6" s="1"/>
  <c r="AN40" i="6"/>
  <c r="AN43" i="6" s="1"/>
  <c r="AN56" i="6" s="1"/>
  <c r="AM40" i="6"/>
  <c r="AM43" i="6" s="1"/>
  <c r="AL40" i="6"/>
  <c r="AK40" i="6"/>
  <c r="AJ40" i="6"/>
  <c r="AI40" i="6"/>
  <c r="AI43" i="6" s="1"/>
  <c r="AH40" i="6"/>
  <c r="AG40" i="6"/>
  <c r="AG43" i="6" s="1"/>
  <c r="AG56" i="6" s="1"/>
  <c r="AF40" i="6"/>
  <c r="AF43" i="6" s="1"/>
  <c r="AF52" i="6" s="1"/>
  <c r="AE40" i="6"/>
  <c r="AD40" i="6"/>
  <c r="AD43" i="6" s="1"/>
  <c r="AC40" i="6"/>
  <c r="AC43" i="6" s="1"/>
  <c r="AC52" i="6" s="1"/>
  <c r="AB40" i="6"/>
  <c r="AB43" i="6" s="1"/>
  <c r="AA40" i="6"/>
  <c r="AA43" i="6" s="1"/>
  <c r="AA56" i="6" s="1"/>
  <c r="Z40" i="6"/>
  <c r="Z43" i="6" s="1"/>
  <c r="Z56" i="6" s="1"/>
  <c r="Y40" i="6"/>
  <c r="X40" i="6"/>
  <c r="W40" i="6"/>
  <c r="W43" i="6" s="1"/>
  <c r="V40" i="6"/>
  <c r="U40" i="6"/>
  <c r="U43" i="6" s="1"/>
  <c r="T40" i="6"/>
  <c r="S40" i="6"/>
  <c r="R40" i="6"/>
  <c r="R43" i="6" s="1"/>
  <c r="Q40" i="6"/>
  <c r="Q43" i="6" s="1"/>
  <c r="Q60" i="6" s="1"/>
  <c r="P40" i="6"/>
  <c r="O40" i="6"/>
  <c r="N40" i="6"/>
  <c r="N43" i="6" s="1"/>
  <c r="M40" i="6"/>
  <c r="M43" i="6" s="1"/>
  <c r="M56" i="6" s="1"/>
  <c r="L40" i="6"/>
  <c r="L43" i="6" s="1"/>
  <c r="K40" i="6"/>
  <c r="K43" i="6" s="1"/>
  <c r="J40" i="6"/>
  <c r="I40" i="6"/>
  <c r="I43" i="6" s="1"/>
  <c r="H40" i="6"/>
  <c r="H43" i="6" s="1"/>
  <c r="G40" i="6"/>
  <c r="F40" i="6"/>
  <c r="F43" i="6" s="1"/>
  <c r="E40" i="6"/>
  <c r="E43" i="6" s="1"/>
  <c r="D40" i="6"/>
  <c r="C40" i="6"/>
  <c r="B39" i="6"/>
  <c r="B20" i="6"/>
  <c r="D29" i="6" s="1"/>
  <c r="B19" i="6"/>
  <c r="E14" i="6"/>
  <c r="B13" i="6"/>
  <c r="B12" i="6"/>
  <c r="AW125" i="5"/>
  <c r="AS125" i="5"/>
  <c r="AR125" i="5"/>
  <c r="AO125" i="5"/>
  <c r="AN125" i="5"/>
  <c r="AL125" i="5"/>
  <c r="AK125" i="5"/>
  <c r="AD125" i="5"/>
  <c r="AC125" i="5"/>
  <c r="AA125" i="5"/>
  <c r="Y125" i="5"/>
  <c r="T125" i="5"/>
  <c r="M125" i="5"/>
  <c r="I125" i="5"/>
  <c r="H125" i="5"/>
  <c r="F125" i="5"/>
  <c r="AY124" i="5"/>
  <c r="AU124" i="5"/>
  <c r="AQ124" i="5"/>
  <c r="AG124" i="5"/>
  <c r="AE124" i="5"/>
  <c r="Q124" i="5"/>
  <c r="P124" i="5"/>
  <c r="F124" i="5"/>
  <c r="AY123" i="5"/>
  <c r="AX123" i="5"/>
  <c r="AW123" i="5"/>
  <c r="AV123" i="5"/>
  <c r="AV124" i="5" s="1"/>
  <c r="AU123" i="5"/>
  <c r="AT123" i="5"/>
  <c r="AT124" i="5" s="1"/>
  <c r="AS123" i="5"/>
  <c r="AR123" i="5"/>
  <c r="AQ123" i="5"/>
  <c r="AP123" i="5"/>
  <c r="AP125" i="5" s="1"/>
  <c r="AO123" i="5"/>
  <c r="AN123" i="5"/>
  <c r="AM123" i="5"/>
  <c r="AM124" i="5" s="1"/>
  <c r="AL123" i="5"/>
  <c r="AK123" i="5"/>
  <c r="AJ123" i="5"/>
  <c r="AI123" i="5"/>
  <c r="AI124" i="5" s="1"/>
  <c r="AH123" i="5"/>
  <c r="AH124" i="5" s="1"/>
  <c r="AG123" i="5"/>
  <c r="AF123" i="5"/>
  <c r="AE123" i="5"/>
  <c r="AD123" i="5"/>
  <c r="AC123" i="5"/>
  <c r="AB123" i="5"/>
  <c r="AA123" i="5"/>
  <c r="AA124" i="5" s="1"/>
  <c r="Z123" i="5"/>
  <c r="Y123" i="5"/>
  <c r="X123" i="5"/>
  <c r="W123" i="5"/>
  <c r="V123" i="5"/>
  <c r="V124" i="5" s="1"/>
  <c r="U123" i="5"/>
  <c r="T123" i="5"/>
  <c r="S123" i="5"/>
  <c r="S124" i="5" s="1"/>
  <c r="R123" i="5"/>
  <c r="R124" i="5" s="1"/>
  <c r="Q123" i="5"/>
  <c r="P123" i="5"/>
  <c r="O123" i="5"/>
  <c r="O124" i="5" s="1"/>
  <c r="N123" i="5"/>
  <c r="M123" i="5"/>
  <c r="L123" i="5"/>
  <c r="K123" i="5"/>
  <c r="J123" i="5"/>
  <c r="J124" i="5" s="1"/>
  <c r="I123" i="5"/>
  <c r="I124" i="5" s="1"/>
  <c r="H123" i="5"/>
  <c r="G123" i="5"/>
  <c r="F123" i="5"/>
  <c r="E123" i="5"/>
  <c r="D123" i="5"/>
  <c r="C123" i="5"/>
  <c r="C124" i="5" s="1"/>
  <c r="B123" i="5"/>
  <c r="AX121" i="5"/>
  <c r="AW121" i="5"/>
  <c r="AQ121" i="5"/>
  <c r="AP121" i="5"/>
  <c r="AK121" i="5"/>
  <c r="AI121" i="5"/>
  <c r="AG121" i="5"/>
  <c r="AB121" i="5"/>
  <c r="AA121" i="5"/>
  <c r="U121" i="5"/>
  <c r="R121" i="5"/>
  <c r="J121" i="5"/>
  <c r="I121" i="5"/>
  <c r="G121" i="5"/>
  <c r="F121" i="5"/>
  <c r="B121" i="5"/>
  <c r="AU120" i="5"/>
  <c r="AS120" i="5"/>
  <c r="AQ120" i="5"/>
  <c r="AP120" i="5"/>
  <c r="AO120" i="5"/>
  <c r="AI120" i="5"/>
  <c r="AC120" i="5"/>
  <c r="Z120" i="5"/>
  <c r="W120" i="5"/>
  <c r="U120" i="5"/>
  <c r="S120" i="5"/>
  <c r="O120" i="5"/>
  <c r="N120" i="5"/>
  <c r="I120" i="5"/>
  <c r="AY119" i="5"/>
  <c r="AX119" i="5"/>
  <c r="AW119" i="5"/>
  <c r="AV119" i="5"/>
  <c r="AU119" i="5"/>
  <c r="AT119" i="5"/>
  <c r="AS119" i="5"/>
  <c r="AR119" i="5"/>
  <c r="AR121" i="5" s="1"/>
  <c r="AQ119" i="5"/>
  <c r="AP119" i="5"/>
  <c r="AO119" i="5"/>
  <c r="AN119" i="5"/>
  <c r="AM119" i="5"/>
  <c r="AL119" i="5"/>
  <c r="AK119" i="5"/>
  <c r="AJ119" i="5"/>
  <c r="AI119" i="5"/>
  <c r="AH119" i="5"/>
  <c r="AG119" i="5"/>
  <c r="AF119" i="5"/>
  <c r="AF121" i="5" s="1"/>
  <c r="AE119" i="5"/>
  <c r="AE121" i="5" s="1"/>
  <c r="AD119" i="5"/>
  <c r="AD121" i="5" s="1"/>
  <c r="AC119" i="5"/>
  <c r="AB119" i="5"/>
  <c r="AA119" i="5"/>
  <c r="Z119" i="5"/>
  <c r="Y119" i="5"/>
  <c r="Y121" i="5" s="1"/>
  <c r="X119" i="5"/>
  <c r="W119" i="5"/>
  <c r="V119" i="5"/>
  <c r="U119" i="5"/>
  <c r="T119" i="5"/>
  <c r="T121" i="5" s="1"/>
  <c r="S119" i="5"/>
  <c r="S121" i="5" s="1"/>
  <c r="R119" i="5"/>
  <c r="Q119" i="5"/>
  <c r="P119" i="5"/>
  <c r="O119" i="5"/>
  <c r="N119" i="5"/>
  <c r="M119" i="5"/>
  <c r="M121" i="5" s="1"/>
  <c r="L119" i="5"/>
  <c r="K119" i="5"/>
  <c r="J119" i="5"/>
  <c r="I119" i="5"/>
  <c r="H119" i="5"/>
  <c r="H121" i="5" s="1"/>
  <c r="G119" i="5"/>
  <c r="F119" i="5"/>
  <c r="E119" i="5"/>
  <c r="D119" i="5"/>
  <c r="C119" i="5"/>
  <c r="B119" i="5"/>
  <c r="AX117" i="5"/>
  <c r="AU117" i="5"/>
  <c r="AL117" i="5"/>
  <c r="AK117" i="5"/>
  <c r="AG117" i="5"/>
  <c r="AF117" i="5"/>
  <c r="Y117" i="5"/>
  <c r="X117" i="5"/>
  <c r="U117" i="5"/>
  <c r="T117" i="5"/>
  <c r="S117" i="5"/>
  <c r="Q117" i="5"/>
  <c r="P117" i="5"/>
  <c r="J117" i="5"/>
  <c r="I117" i="5"/>
  <c r="H117" i="5"/>
  <c r="F117" i="5"/>
  <c r="AW116" i="5"/>
  <c r="AT116" i="5"/>
  <c r="AS116" i="5"/>
  <c r="AQ116" i="5"/>
  <c r="AO116" i="5"/>
  <c r="AK116" i="5"/>
  <c r="AI116" i="5"/>
  <c r="AC116" i="5"/>
  <c r="AA116" i="5"/>
  <c r="O116" i="5"/>
  <c r="N116" i="5"/>
  <c r="I116" i="5"/>
  <c r="G116" i="5"/>
  <c r="C116" i="5"/>
  <c r="AY115" i="5"/>
  <c r="AX115" i="5"/>
  <c r="AW115" i="5"/>
  <c r="AW117" i="5" s="1"/>
  <c r="AV115" i="5"/>
  <c r="AU115" i="5"/>
  <c r="AU116" i="5" s="1"/>
  <c r="AT115" i="5"/>
  <c r="AS115" i="5"/>
  <c r="AR115" i="5"/>
  <c r="AQ115" i="5"/>
  <c r="AQ117" i="5" s="1"/>
  <c r="AP115" i="5"/>
  <c r="AP117" i="5" s="1"/>
  <c r="AO115" i="5"/>
  <c r="AN115" i="5"/>
  <c r="AM115" i="5"/>
  <c r="AL115" i="5"/>
  <c r="AK115" i="5"/>
  <c r="AJ115" i="5"/>
  <c r="AI115" i="5"/>
  <c r="AH115" i="5"/>
  <c r="AG115" i="5"/>
  <c r="AF115" i="5"/>
  <c r="AE115" i="5"/>
  <c r="AE117" i="5" s="1"/>
  <c r="AD115" i="5"/>
  <c r="AD117" i="5" s="1"/>
  <c r="AC115" i="5"/>
  <c r="AB115" i="5"/>
  <c r="AA115" i="5"/>
  <c r="Z115" i="5"/>
  <c r="Y115" i="5"/>
  <c r="X115" i="5"/>
  <c r="W115" i="5"/>
  <c r="W116" i="5" s="1"/>
  <c r="V115" i="5"/>
  <c r="U115" i="5"/>
  <c r="T115" i="5"/>
  <c r="S115" i="5"/>
  <c r="R115" i="5"/>
  <c r="R117" i="5" s="1"/>
  <c r="Q115" i="5"/>
  <c r="P115" i="5"/>
  <c r="O115" i="5"/>
  <c r="N115" i="5"/>
  <c r="M115" i="5"/>
  <c r="M117" i="5" s="1"/>
  <c r="L115" i="5"/>
  <c r="K115" i="5"/>
  <c r="J115" i="5"/>
  <c r="I115" i="5"/>
  <c r="H115" i="5"/>
  <c r="G115" i="5"/>
  <c r="G117" i="5" s="1"/>
  <c r="F115" i="5"/>
  <c r="E115" i="5"/>
  <c r="D115" i="5"/>
  <c r="C115" i="5"/>
  <c r="B115" i="5"/>
  <c r="AY113" i="5"/>
  <c r="AX113" i="5"/>
  <c r="AW113" i="5"/>
  <c r="AV113" i="5"/>
  <c r="AU113" i="5"/>
  <c r="AT113" i="5"/>
  <c r="AS113" i="5"/>
  <c r="AS117" i="5" s="1"/>
  <c r="AR113" i="5"/>
  <c r="AR117" i="5" s="1"/>
  <c r="AQ113" i="5"/>
  <c r="AP113" i="5"/>
  <c r="AO113" i="5"/>
  <c r="AN113" i="5"/>
  <c r="AM113" i="5"/>
  <c r="AL113" i="5"/>
  <c r="AL121" i="5" s="1"/>
  <c r="AK113" i="5"/>
  <c r="AJ113" i="5"/>
  <c r="AI113" i="5"/>
  <c r="AH113" i="5"/>
  <c r="AG113" i="5"/>
  <c r="AF113" i="5"/>
  <c r="AF125" i="5" s="1"/>
  <c r="AE113" i="5"/>
  <c r="AD113" i="5"/>
  <c r="AC113" i="5"/>
  <c r="AB113" i="5"/>
  <c r="AB117" i="5" s="1"/>
  <c r="AA113" i="5"/>
  <c r="AA117" i="5" s="1"/>
  <c r="Z113" i="5"/>
  <c r="Y113" i="5"/>
  <c r="X113" i="5"/>
  <c r="W113" i="5"/>
  <c r="V113" i="5"/>
  <c r="V117" i="5" s="1"/>
  <c r="U113" i="5"/>
  <c r="T113" i="5"/>
  <c r="S113" i="5"/>
  <c r="R113" i="5"/>
  <c r="Q113" i="5"/>
  <c r="P113" i="5"/>
  <c r="P125" i="5" s="1"/>
  <c r="O113" i="5"/>
  <c r="O125" i="5" s="1"/>
  <c r="N113" i="5"/>
  <c r="M113" i="5"/>
  <c r="L113" i="5"/>
  <c r="K113" i="5"/>
  <c r="J113" i="5"/>
  <c r="I113" i="5"/>
  <c r="H113" i="5"/>
  <c r="G113" i="5"/>
  <c r="F113" i="5"/>
  <c r="E113" i="5"/>
  <c r="E117" i="5" s="1"/>
  <c r="D113" i="5"/>
  <c r="C113" i="5"/>
  <c r="B113" i="5"/>
  <c r="AY110" i="5"/>
  <c r="AX110" i="5"/>
  <c r="AV110" i="5"/>
  <c r="AU110" i="5"/>
  <c r="AS110" i="5"/>
  <c r="AQ110" i="5"/>
  <c r="AP110" i="5"/>
  <c r="AP116" i="5" s="1"/>
  <c r="AK110" i="5"/>
  <c r="AJ110" i="5"/>
  <c r="AI110" i="5"/>
  <c r="AE110" i="5"/>
  <c r="AD110" i="5"/>
  <c r="AA110" i="5"/>
  <c r="Y110" i="5"/>
  <c r="X110" i="5"/>
  <c r="W110" i="5"/>
  <c r="S110" i="5"/>
  <c r="O110" i="5"/>
  <c r="N110" i="5"/>
  <c r="N124" i="5" s="1"/>
  <c r="M110" i="5"/>
  <c r="L110" i="5"/>
  <c r="K110" i="5"/>
  <c r="G110" i="5"/>
  <c r="F110" i="5"/>
  <c r="AY109" i="5"/>
  <c r="AX109" i="5"/>
  <c r="AW109" i="5"/>
  <c r="AW110" i="5" s="1"/>
  <c r="AV109" i="5"/>
  <c r="AU109" i="5"/>
  <c r="AT109" i="5"/>
  <c r="AT110" i="5" s="1"/>
  <c r="AT120" i="5" s="1"/>
  <c r="AS109" i="5"/>
  <c r="AR109" i="5"/>
  <c r="AR110" i="5" s="1"/>
  <c r="AQ109" i="5"/>
  <c r="AP109" i="5"/>
  <c r="AO109" i="5"/>
  <c r="AO110" i="5" s="1"/>
  <c r="AN109" i="5"/>
  <c r="AN110" i="5" s="1"/>
  <c r="AM109" i="5"/>
  <c r="AM110" i="5" s="1"/>
  <c r="AL109" i="5"/>
  <c r="AL110" i="5" s="1"/>
  <c r="AK109" i="5"/>
  <c r="AJ109" i="5"/>
  <c r="AI109" i="5"/>
  <c r="AH109" i="5"/>
  <c r="AH110" i="5" s="1"/>
  <c r="AG109" i="5"/>
  <c r="AG110" i="5" s="1"/>
  <c r="AF109" i="5"/>
  <c r="AF110" i="5" s="1"/>
  <c r="AE109" i="5"/>
  <c r="AD109" i="5"/>
  <c r="AC109" i="5"/>
  <c r="AC110" i="5" s="1"/>
  <c r="AC124" i="5" s="1"/>
  <c r="AB109" i="5"/>
  <c r="AB110" i="5" s="1"/>
  <c r="AA109" i="5"/>
  <c r="Z109" i="5"/>
  <c r="Z110" i="5" s="1"/>
  <c r="Z116" i="5" s="1"/>
  <c r="Y109" i="5"/>
  <c r="X109" i="5"/>
  <c r="W109" i="5"/>
  <c r="V109" i="5"/>
  <c r="V110" i="5" s="1"/>
  <c r="V120" i="5" s="1"/>
  <c r="U109" i="5"/>
  <c r="U110" i="5" s="1"/>
  <c r="U116" i="5" s="1"/>
  <c r="T109" i="5"/>
  <c r="T110" i="5" s="1"/>
  <c r="S109" i="5"/>
  <c r="R109" i="5"/>
  <c r="R110" i="5" s="1"/>
  <c r="Q109" i="5"/>
  <c r="Q110" i="5" s="1"/>
  <c r="P109" i="5"/>
  <c r="P110" i="5" s="1"/>
  <c r="O109" i="5"/>
  <c r="N109" i="5"/>
  <c r="M109" i="5"/>
  <c r="L109" i="5"/>
  <c r="K109" i="5"/>
  <c r="J109" i="5"/>
  <c r="J110" i="5" s="1"/>
  <c r="J116" i="5" s="1"/>
  <c r="I109" i="5"/>
  <c r="I110" i="5" s="1"/>
  <c r="H109" i="5"/>
  <c r="H110" i="5" s="1"/>
  <c r="G109" i="5"/>
  <c r="F109" i="5"/>
  <c r="E109" i="5"/>
  <c r="E110" i="5" s="1"/>
  <c r="D109" i="5"/>
  <c r="D110" i="5" s="1"/>
  <c r="C109" i="5"/>
  <c r="C110" i="5" s="1"/>
  <c r="B108" i="5"/>
  <c r="B110" i="5" s="1"/>
  <c r="AN95" i="5"/>
  <c r="AM95" i="5"/>
  <c r="AJ95" i="5"/>
  <c r="R95" i="5"/>
  <c r="M95" i="5"/>
  <c r="F95" i="5"/>
  <c r="E95" i="5"/>
  <c r="AY94" i="5"/>
  <c r="AX94" i="5"/>
  <c r="AW94" i="5"/>
  <c r="AW95" i="5" s="1"/>
  <c r="AV94" i="5"/>
  <c r="AU94" i="5"/>
  <c r="AT94" i="5"/>
  <c r="AS94" i="5"/>
  <c r="AR94" i="5"/>
  <c r="AQ94" i="5"/>
  <c r="AP94" i="5"/>
  <c r="AO94" i="5"/>
  <c r="AN94" i="5"/>
  <c r="AM94" i="5"/>
  <c r="AL94" i="5"/>
  <c r="AK94" i="5"/>
  <c r="AJ94" i="5"/>
  <c r="AI94" i="5"/>
  <c r="AH94" i="5"/>
  <c r="AG94" i="5"/>
  <c r="AF94" i="5"/>
  <c r="AE94" i="5"/>
  <c r="AD94" i="5"/>
  <c r="AC94" i="5"/>
  <c r="AB94" i="5"/>
  <c r="AA94" i="5"/>
  <c r="Z94" i="5"/>
  <c r="Y94" i="5"/>
  <c r="X94" i="5"/>
  <c r="W94" i="5"/>
  <c r="V94" i="5"/>
  <c r="U94" i="5"/>
  <c r="T94" i="5"/>
  <c r="S94" i="5"/>
  <c r="R94" i="5"/>
  <c r="Q94" i="5"/>
  <c r="P94" i="5"/>
  <c r="O94" i="5"/>
  <c r="N94" i="5"/>
  <c r="M94" i="5"/>
  <c r="L94" i="5"/>
  <c r="K94" i="5"/>
  <c r="J94" i="5"/>
  <c r="J95" i="5" s="1"/>
  <c r="I94" i="5"/>
  <c r="H94" i="5"/>
  <c r="G94" i="5"/>
  <c r="F94" i="5"/>
  <c r="E94" i="5"/>
  <c r="D94" i="5"/>
  <c r="C94" i="5"/>
  <c r="B94" i="5"/>
  <c r="AS92" i="5"/>
  <c r="AQ92" i="5"/>
  <c r="AT91" i="5"/>
  <c r="AQ91" i="5"/>
  <c r="AP91" i="5"/>
  <c r="AK91" i="5"/>
  <c r="M91" i="5"/>
  <c r="F91" i="5"/>
  <c r="AY90" i="5"/>
  <c r="AX90" i="5"/>
  <c r="AW90" i="5"/>
  <c r="AV90" i="5"/>
  <c r="AU90" i="5"/>
  <c r="AT90" i="5"/>
  <c r="AS90" i="5"/>
  <c r="AR90" i="5"/>
  <c r="AQ90" i="5"/>
  <c r="AP90" i="5"/>
  <c r="AO90" i="5"/>
  <c r="AN90" i="5"/>
  <c r="AM90" i="5"/>
  <c r="AL90" i="5"/>
  <c r="AK90" i="5"/>
  <c r="AJ90" i="5"/>
  <c r="AI90" i="5"/>
  <c r="AH90" i="5"/>
  <c r="AG90" i="5"/>
  <c r="AF90" i="5"/>
  <c r="AE90" i="5"/>
  <c r="AD90" i="5"/>
  <c r="AC90" i="5"/>
  <c r="AB90" i="5"/>
  <c r="AA90" i="5"/>
  <c r="Z90" i="5"/>
  <c r="Y90" i="5"/>
  <c r="X90" i="5"/>
  <c r="W90" i="5"/>
  <c r="V90" i="5"/>
  <c r="U90" i="5"/>
  <c r="T90" i="5"/>
  <c r="S90" i="5"/>
  <c r="R90" i="5"/>
  <c r="Q90" i="5"/>
  <c r="P90" i="5"/>
  <c r="O90" i="5"/>
  <c r="N90" i="5"/>
  <c r="M90" i="5"/>
  <c r="L90" i="5"/>
  <c r="L91" i="5" s="1"/>
  <c r="K90" i="5"/>
  <c r="J90" i="5"/>
  <c r="J91" i="5" s="1"/>
  <c r="I90" i="5"/>
  <c r="I92" i="5" s="1"/>
  <c r="H90" i="5"/>
  <c r="G90" i="5"/>
  <c r="F90" i="5"/>
  <c r="E90" i="5"/>
  <c r="D90" i="5"/>
  <c r="C90" i="5"/>
  <c r="B90" i="5"/>
  <c r="AS88" i="5"/>
  <c r="AV87" i="5"/>
  <c r="AQ87" i="5"/>
  <c r="AI87" i="5"/>
  <c r="R87" i="5"/>
  <c r="O87" i="5"/>
  <c r="K87" i="5"/>
  <c r="H87" i="5"/>
  <c r="AY86" i="5"/>
  <c r="AX86" i="5"/>
  <c r="AW86" i="5"/>
  <c r="AV86" i="5"/>
  <c r="AU86" i="5"/>
  <c r="AT86" i="5"/>
  <c r="AS86" i="5"/>
  <c r="AR86" i="5"/>
  <c r="AQ86" i="5"/>
  <c r="AP86" i="5"/>
  <c r="AO86" i="5"/>
  <c r="AN86" i="5"/>
  <c r="AM86" i="5"/>
  <c r="AL86" i="5"/>
  <c r="AK86" i="5"/>
  <c r="AJ86" i="5"/>
  <c r="AI86" i="5"/>
  <c r="AH86" i="5"/>
  <c r="AG86" i="5"/>
  <c r="AF86" i="5"/>
  <c r="AE86" i="5"/>
  <c r="AD86" i="5"/>
  <c r="AC86" i="5"/>
  <c r="AB86" i="5"/>
  <c r="AA86" i="5"/>
  <c r="Z86" i="5"/>
  <c r="Y86" i="5"/>
  <c r="X86" i="5"/>
  <c r="W86" i="5"/>
  <c r="V86" i="5"/>
  <c r="U86" i="5"/>
  <c r="T86" i="5"/>
  <c r="S86" i="5"/>
  <c r="R86" i="5"/>
  <c r="Q86" i="5"/>
  <c r="P86" i="5"/>
  <c r="O86" i="5"/>
  <c r="N86" i="5"/>
  <c r="M86" i="5"/>
  <c r="L86" i="5"/>
  <c r="K86" i="5"/>
  <c r="J86" i="5"/>
  <c r="I86" i="5"/>
  <c r="I88" i="5" s="1"/>
  <c r="H86" i="5"/>
  <c r="G86" i="5"/>
  <c r="F86" i="5"/>
  <c r="E86" i="5"/>
  <c r="D86" i="5"/>
  <c r="C86" i="5"/>
  <c r="B86" i="5"/>
  <c r="AX83" i="5"/>
  <c r="AW83" i="5"/>
  <c r="AS83" i="5"/>
  <c r="AS84" i="5" s="1"/>
  <c r="AQ83" i="5"/>
  <c r="AP83" i="5"/>
  <c r="AH83" i="5"/>
  <c r="AE83" i="5"/>
  <c r="AC83" i="5"/>
  <c r="Z83" i="5"/>
  <c r="Y83" i="5"/>
  <c r="X83" i="5"/>
  <c r="W83" i="5"/>
  <c r="W84" i="5" s="1"/>
  <c r="T83" i="5"/>
  <c r="N83" i="5"/>
  <c r="I83" i="5"/>
  <c r="H83" i="5"/>
  <c r="G83" i="5"/>
  <c r="F83" i="5"/>
  <c r="AY81" i="5"/>
  <c r="AX81" i="5"/>
  <c r="AX84" i="5" s="1"/>
  <c r="AX88" i="5" s="1"/>
  <c r="AU81" i="5"/>
  <c r="AS81" i="5"/>
  <c r="AQ81" i="5"/>
  <c r="AQ84" i="5" s="1"/>
  <c r="AQ88" i="5" s="1"/>
  <c r="AN81" i="5"/>
  <c r="AK81" i="5"/>
  <c r="AJ81" i="5"/>
  <c r="AI81" i="5"/>
  <c r="AH81" i="5"/>
  <c r="AH84" i="5" s="1"/>
  <c r="AF81" i="5"/>
  <c r="AE81" i="5"/>
  <c r="AE84" i="5" s="1"/>
  <c r="AE88" i="5" s="1"/>
  <c r="Z81" i="5"/>
  <c r="Z84" i="5" s="1"/>
  <c r="W81" i="5"/>
  <c r="U81" i="5"/>
  <c r="T81" i="5"/>
  <c r="T84" i="5" s="1"/>
  <c r="T88" i="5" s="1"/>
  <c r="S81" i="5"/>
  <c r="P81" i="5"/>
  <c r="N81" i="5"/>
  <c r="M81" i="5"/>
  <c r="I81" i="5"/>
  <c r="I84" i="5" s="1"/>
  <c r="H81" i="5"/>
  <c r="H84" i="5" s="1"/>
  <c r="D81" i="5"/>
  <c r="C81" i="5"/>
  <c r="AY78" i="5"/>
  <c r="AW78" i="5"/>
  <c r="AT78" i="5"/>
  <c r="AT87" i="5" s="1"/>
  <c r="AP78" i="5"/>
  <c r="AP87" i="5" s="1"/>
  <c r="AO78" i="5"/>
  <c r="AK78" i="5"/>
  <c r="AJ78" i="5"/>
  <c r="Z78" i="5"/>
  <c r="Y78" i="5"/>
  <c r="X78" i="5"/>
  <c r="V78" i="5"/>
  <c r="S78" i="5"/>
  <c r="S87" i="5" s="1"/>
  <c r="M78" i="5"/>
  <c r="J78" i="5"/>
  <c r="J87" i="5" s="1"/>
  <c r="B78" i="5"/>
  <c r="AY77" i="5"/>
  <c r="AX77" i="5"/>
  <c r="AW77" i="5"/>
  <c r="AV77" i="5"/>
  <c r="AU77" i="5"/>
  <c r="AT77" i="5"/>
  <c r="AS77" i="5"/>
  <c r="AR77" i="5"/>
  <c r="AQ77" i="5"/>
  <c r="AP77" i="5"/>
  <c r="AO77" i="5"/>
  <c r="AN77" i="5"/>
  <c r="AN78" i="5" s="1"/>
  <c r="AN87" i="5" s="1"/>
  <c r="AM77" i="5"/>
  <c r="AM78" i="5" s="1"/>
  <c r="AM87" i="5" s="1"/>
  <c r="AL77" i="5"/>
  <c r="AK77" i="5"/>
  <c r="AJ77" i="5"/>
  <c r="AI77" i="5"/>
  <c r="AH77" i="5"/>
  <c r="AG77" i="5"/>
  <c r="AF77" i="5"/>
  <c r="AE77" i="5"/>
  <c r="AD77" i="5"/>
  <c r="AC77" i="5"/>
  <c r="AC78" i="5" s="1"/>
  <c r="AB77" i="5"/>
  <c r="AB78" i="5" s="1"/>
  <c r="AB87" i="5" s="1"/>
  <c r="AA77" i="5"/>
  <c r="AA78" i="5" s="1"/>
  <c r="Z77" i="5"/>
  <c r="Y77" i="5"/>
  <c r="X77" i="5"/>
  <c r="W77" i="5"/>
  <c r="V77" i="5"/>
  <c r="U77" i="5"/>
  <c r="T77" i="5"/>
  <c r="S77" i="5"/>
  <c r="R77" i="5"/>
  <c r="Q77" i="5"/>
  <c r="P77" i="5"/>
  <c r="P78" i="5" s="1"/>
  <c r="P87" i="5" s="1"/>
  <c r="O77" i="5"/>
  <c r="O78" i="5" s="1"/>
  <c r="N77" i="5"/>
  <c r="M77" i="5"/>
  <c r="L77" i="5"/>
  <c r="K77" i="5"/>
  <c r="J77" i="5"/>
  <c r="I77" i="5"/>
  <c r="H77" i="5"/>
  <c r="G77" i="5"/>
  <c r="F77" i="5"/>
  <c r="E77" i="5"/>
  <c r="E78" i="5" s="1"/>
  <c r="D77" i="5"/>
  <c r="D78" i="5" s="1"/>
  <c r="D87" i="5" s="1"/>
  <c r="C77" i="5"/>
  <c r="C78" i="5" s="1"/>
  <c r="B76" i="5"/>
  <c r="AY75" i="5"/>
  <c r="AX75" i="5"/>
  <c r="AW75" i="5"/>
  <c r="AV75" i="5"/>
  <c r="AV78" i="5" s="1"/>
  <c r="AV95" i="5" s="1"/>
  <c r="AU75" i="5"/>
  <c r="AU78" i="5" s="1"/>
  <c r="AT75" i="5"/>
  <c r="AS75" i="5"/>
  <c r="AR75" i="5"/>
  <c r="AR78" i="5" s="1"/>
  <c r="AR87" i="5" s="1"/>
  <c r="AQ75" i="5"/>
  <c r="AQ78" i="5" s="1"/>
  <c r="AP75" i="5"/>
  <c r="AO75" i="5"/>
  <c r="AN75" i="5"/>
  <c r="AM75" i="5"/>
  <c r="AL75" i="5"/>
  <c r="AK75" i="5"/>
  <c r="AJ75" i="5"/>
  <c r="AI75" i="5"/>
  <c r="AI78" i="5" s="1"/>
  <c r="AI95" i="5" s="1"/>
  <c r="AH75" i="5"/>
  <c r="AH78" i="5" s="1"/>
  <c r="AH87" i="5" s="1"/>
  <c r="AG75" i="5"/>
  <c r="AF75" i="5"/>
  <c r="AF78" i="5" s="1"/>
  <c r="AE75" i="5"/>
  <c r="AE78" i="5" s="1"/>
  <c r="AE87" i="5" s="1"/>
  <c r="AD75" i="5"/>
  <c r="AD78" i="5" s="1"/>
  <c r="AC75" i="5"/>
  <c r="AB75" i="5"/>
  <c r="AA75" i="5"/>
  <c r="Z75" i="5"/>
  <c r="Y75" i="5"/>
  <c r="X75" i="5"/>
  <c r="W75" i="5"/>
  <c r="W78" i="5" s="1"/>
  <c r="V75" i="5"/>
  <c r="U75" i="5"/>
  <c r="T75" i="5"/>
  <c r="T78" i="5" s="1"/>
  <c r="T87" i="5" s="1"/>
  <c r="S75" i="5"/>
  <c r="R75" i="5"/>
  <c r="R78" i="5" s="1"/>
  <c r="R91" i="5" s="1"/>
  <c r="Q75" i="5"/>
  <c r="P75" i="5"/>
  <c r="O75" i="5"/>
  <c r="N75" i="5"/>
  <c r="M75" i="5"/>
  <c r="L75" i="5"/>
  <c r="L78" i="5" s="1"/>
  <c r="L95" i="5" s="1"/>
  <c r="K75" i="5"/>
  <c r="K78" i="5" s="1"/>
  <c r="K95" i="5" s="1"/>
  <c r="J75" i="5"/>
  <c r="I75" i="5"/>
  <c r="H75" i="5"/>
  <c r="H78" i="5" s="1"/>
  <c r="H95" i="5" s="1"/>
  <c r="G75" i="5"/>
  <c r="G78" i="5" s="1"/>
  <c r="G87" i="5" s="1"/>
  <c r="F75" i="5"/>
  <c r="F78" i="5" s="1"/>
  <c r="F87" i="5" s="1"/>
  <c r="E75" i="5"/>
  <c r="D75" i="5"/>
  <c r="C75" i="5"/>
  <c r="B75" i="5"/>
  <c r="AY60" i="5"/>
  <c r="AV60" i="5"/>
  <c r="AO60" i="5"/>
  <c r="AH60" i="5"/>
  <c r="AC60" i="5"/>
  <c r="AB60" i="5"/>
  <c r="W60" i="5"/>
  <c r="V60" i="5"/>
  <c r="T60" i="5"/>
  <c r="P60" i="5"/>
  <c r="G60" i="5"/>
  <c r="AY59" i="5"/>
  <c r="AX59" i="5"/>
  <c r="AX60" i="5" s="1"/>
  <c r="AW59" i="5"/>
  <c r="AV59" i="5"/>
  <c r="AU59" i="5"/>
  <c r="AU60" i="5" s="1"/>
  <c r="AT59" i="5"/>
  <c r="AS59" i="5"/>
  <c r="AS60" i="5" s="1"/>
  <c r="AR59" i="5"/>
  <c r="AR60" i="5" s="1"/>
  <c r="AQ59" i="5"/>
  <c r="AP59" i="5"/>
  <c r="AP60" i="5" s="1"/>
  <c r="AO59" i="5"/>
  <c r="AN59" i="5"/>
  <c r="AM59" i="5"/>
  <c r="AL59" i="5"/>
  <c r="AL60" i="5" s="1"/>
  <c r="AK59" i="5"/>
  <c r="AJ59" i="5"/>
  <c r="AI59" i="5"/>
  <c r="AI60" i="5" s="1"/>
  <c r="AH59" i="5"/>
  <c r="AG59" i="5"/>
  <c r="AG60" i="5" s="1"/>
  <c r="AF59" i="5"/>
  <c r="AF60" i="5" s="1"/>
  <c r="AE59" i="5"/>
  <c r="AD59" i="5"/>
  <c r="AC59" i="5"/>
  <c r="AB59" i="5"/>
  <c r="AA59" i="5"/>
  <c r="Z59" i="5"/>
  <c r="Y59" i="5"/>
  <c r="X59" i="5"/>
  <c r="W59" i="5"/>
  <c r="V59" i="5"/>
  <c r="U59" i="5"/>
  <c r="T59" i="5"/>
  <c r="S59" i="5"/>
  <c r="R59" i="5"/>
  <c r="R60" i="5" s="1"/>
  <c r="Q59" i="5"/>
  <c r="P59" i="5"/>
  <c r="O59" i="5"/>
  <c r="N59" i="5"/>
  <c r="M59" i="5"/>
  <c r="L59" i="5"/>
  <c r="K59" i="5"/>
  <c r="J59" i="5"/>
  <c r="I59" i="5"/>
  <c r="I60" i="5" s="1"/>
  <c r="H59" i="5"/>
  <c r="H60" i="5" s="1"/>
  <c r="G59" i="5"/>
  <c r="F59" i="5"/>
  <c r="E59" i="5"/>
  <c r="D59" i="5"/>
  <c r="C59" i="5"/>
  <c r="B59" i="5"/>
  <c r="B60" i="5" s="1"/>
  <c r="AU57" i="5"/>
  <c r="U57" i="5"/>
  <c r="AU56" i="5"/>
  <c r="AR56" i="5"/>
  <c r="AI56" i="5"/>
  <c r="AF56" i="5"/>
  <c r="AD56" i="5"/>
  <c r="AC56" i="5"/>
  <c r="Z56" i="5"/>
  <c r="S56" i="5"/>
  <c r="R56" i="5"/>
  <c r="B56" i="5"/>
  <c r="AY55" i="5"/>
  <c r="AX55" i="5"/>
  <c r="AW55" i="5"/>
  <c r="AV55" i="5"/>
  <c r="AU55" i="5"/>
  <c r="AT55" i="5"/>
  <c r="AS55" i="5"/>
  <c r="AR55" i="5"/>
  <c r="AQ55" i="5"/>
  <c r="AP55" i="5"/>
  <c r="AO55" i="5"/>
  <c r="AN55" i="5"/>
  <c r="AM55" i="5"/>
  <c r="AL55" i="5"/>
  <c r="AK55" i="5"/>
  <c r="AJ55" i="5"/>
  <c r="AI55" i="5"/>
  <c r="AH55" i="5"/>
  <c r="AG55" i="5"/>
  <c r="AF55" i="5"/>
  <c r="AE55" i="5"/>
  <c r="AD55" i="5"/>
  <c r="AC55" i="5"/>
  <c r="AB55" i="5"/>
  <c r="AA55" i="5"/>
  <c r="Z55" i="5"/>
  <c r="Y55" i="5"/>
  <c r="X55" i="5"/>
  <c r="W55" i="5"/>
  <c r="V55" i="5"/>
  <c r="U55" i="5"/>
  <c r="T55" i="5"/>
  <c r="S55" i="5"/>
  <c r="R55" i="5"/>
  <c r="Q55" i="5"/>
  <c r="P55" i="5"/>
  <c r="O55" i="5"/>
  <c r="N55" i="5"/>
  <c r="M55" i="5"/>
  <c r="L55" i="5"/>
  <c r="K55" i="5"/>
  <c r="J55" i="5"/>
  <c r="I55" i="5"/>
  <c r="H55" i="5"/>
  <c r="G55" i="5"/>
  <c r="F55" i="5"/>
  <c r="E55" i="5"/>
  <c r="D55" i="5"/>
  <c r="C55" i="5"/>
  <c r="C56" i="5" s="1"/>
  <c r="B55" i="5"/>
  <c r="H53" i="5"/>
  <c r="AX52" i="5"/>
  <c r="AW52" i="5"/>
  <c r="AU52" i="5"/>
  <c r="AR52" i="5"/>
  <c r="AI52" i="5"/>
  <c r="AH52" i="5"/>
  <c r="AG52" i="5"/>
  <c r="AF52" i="5"/>
  <c r="AE52" i="5"/>
  <c r="Z52" i="5"/>
  <c r="U52" i="5"/>
  <c r="O52" i="5"/>
  <c r="N52" i="5"/>
  <c r="B52" i="5"/>
  <c r="AY51" i="5"/>
  <c r="AY52" i="5" s="1"/>
  <c r="AX51" i="5"/>
  <c r="AW51" i="5"/>
  <c r="AV51" i="5"/>
  <c r="AU51" i="5"/>
  <c r="AT51" i="5"/>
  <c r="AS51" i="5"/>
  <c r="AS52" i="5" s="1"/>
  <c r="AR51" i="5"/>
  <c r="AQ51" i="5"/>
  <c r="AP51" i="5"/>
  <c r="AO51" i="5"/>
  <c r="AN51" i="5"/>
  <c r="AM51" i="5"/>
  <c r="AL51" i="5"/>
  <c r="AK51" i="5"/>
  <c r="AJ51" i="5"/>
  <c r="AI51" i="5"/>
  <c r="AH51" i="5"/>
  <c r="AG51" i="5"/>
  <c r="AF51" i="5"/>
  <c r="AE51" i="5"/>
  <c r="AD51" i="5"/>
  <c r="AC51" i="5"/>
  <c r="AB51" i="5"/>
  <c r="AA51" i="5"/>
  <c r="Z51" i="5"/>
  <c r="Y51" i="5"/>
  <c r="X51" i="5"/>
  <c r="W51" i="5"/>
  <c r="V51" i="5"/>
  <c r="U51" i="5"/>
  <c r="T51" i="5"/>
  <c r="S51" i="5"/>
  <c r="R51" i="5"/>
  <c r="Q51" i="5"/>
  <c r="P51" i="5"/>
  <c r="P52" i="5" s="1"/>
  <c r="O51" i="5"/>
  <c r="N51" i="5"/>
  <c r="M51" i="5"/>
  <c r="L51" i="5"/>
  <c r="K51" i="5"/>
  <c r="J51" i="5"/>
  <c r="I51" i="5"/>
  <c r="I52" i="5" s="1"/>
  <c r="H51" i="5"/>
  <c r="G51" i="5"/>
  <c r="F51" i="5"/>
  <c r="E51" i="5"/>
  <c r="D51" i="5"/>
  <c r="C51" i="5"/>
  <c r="C52" i="5" s="1"/>
  <c r="B51" i="5"/>
  <c r="AY48" i="5"/>
  <c r="AU48" i="5"/>
  <c r="AT48" i="5"/>
  <c r="AR48" i="5"/>
  <c r="AO48" i="5"/>
  <c r="AM48" i="5"/>
  <c r="AJ48" i="5"/>
  <c r="AH48" i="5"/>
  <c r="AF48" i="5"/>
  <c r="W48" i="5"/>
  <c r="U48" i="5"/>
  <c r="U49" i="5" s="1"/>
  <c r="U53" i="5" s="1"/>
  <c r="T48" i="5"/>
  <c r="S48" i="5"/>
  <c r="R48" i="5"/>
  <c r="Q48" i="5"/>
  <c r="P48" i="5"/>
  <c r="H48" i="5"/>
  <c r="H49" i="5" s="1"/>
  <c r="E48" i="5"/>
  <c r="AX46" i="5"/>
  <c r="AW46" i="5"/>
  <c r="AV46" i="5"/>
  <c r="AU46" i="5"/>
  <c r="AU49" i="5" s="1"/>
  <c r="AT46" i="5"/>
  <c r="AS46" i="5"/>
  <c r="AR46" i="5"/>
  <c r="AQ46" i="5"/>
  <c r="AN46" i="5"/>
  <c r="AM46" i="5"/>
  <c r="AL46" i="5"/>
  <c r="AJ46" i="5"/>
  <c r="AI46" i="5"/>
  <c r="AH46" i="5"/>
  <c r="AG46" i="5"/>
  <c r="AF46" i="5"/>
  <c r="AE46" i="5"/>
  <c r="AB46" i="5"/>
  <c r="AA46" i="5"/>
  <c r="Z46" i="5"/>
  <c r="Y46" i="5"/>
  <c r="X46" i="5"/>
  <c r="V46" i="5"/>
  <c r="U46" i="5"/>
  <c r="T46" i="5"/>
  <c r="S46" i="5"/>
  <c r="P46" i="5"/>
  <c r="P49" i="5" s="1"/>
  <c r="O46" i="5"/>
  <c r="N46" i="5"/>
  <c r="M46" i="5"/>
  <c r="L46" i="5"/>
  <c r="K46" i="5"/>
  <c r="J46" i="5"/>
  <c r="H46" i="5"/>
  <c r="G46" i="5"/>
  <c r="D46" i="5"/>
  <c r="C46" i="5"/>
  <c r="B46" i="5"/>
  <c r="AY43" i="5"/>
  <c r="AX43" i="5"/>
  <c r="AX56" i="5" s="1"/>
  <c r="AR43" i="5"/>
  <c r="AQ43" i="5"/>
  <c r="AP43" i="5"/>
  <c r="AP52" i="5" s="1"/>
  <c r="AM43" i="5"/>
  <c r="AL43" i="5"/>
  <c r="AL52" i="5" s="1"/>
  <c r="AJ43" i="5"/>
  <c r="AF43" i="5"/>
  <c r="AD43" i="5"/>
  <c r="AD52" i="5" s="1"/>
  <c r="AA43" i="5"/>
  <c r="Z43" i="5"/>
  <c r="W43" i="5"/>
  <c r="W56" i="5" s="1"/>
  <c r="T43" i="5"/>
  <c r="T56" i="5" s="1"/>
  <c r="S43" i="5"/>
  <c r="S60" i="5" s="1"/>
  <c r="O43" i="5"/>
  <c r="N43" i="5"/>
  <c r="N56" i="5" s="1"/>
  <c r="K43" i="5"/>
  <c r="H43" i="5"/>
  <c r="F43" i="5"/>
  <c r="E43" i="5"/>
  <c r="C43" i="5"/>
  <c r="C60" i="5" s="1"/>
  <c r="B43" i="5"/>
  <c r="AY40" i="5"/>
  <c r="AX40" i="5"/>
  <c r="AW40" i="5"/>
  <c r="AW43" i="5" s="1"/>
  <c r="AW56" i="5" s="1"/>
  <c r="AV40" i="5"/>
  <c r="AV43" i="5" s="1"/>
  <c r="AU40" i="5"/>
  <c r="AU43" i="5" s="1"/>
  <c r="AT40" i="5"/>
  <c r="AT43" i="5" s="1"/>
  <c r="AT56" i="5" s="1"/>
  <c r="AS40" i="5"/>
  <c r="AS43" i="5" s="1"/>
  <c r="AS56" i="5" s="1"/>
  <c r="AR40" i="5"/>
  <c r="AQ40" i="5"/>
  <c r="AP40" i="5"/>
  <c r="AO40" i="5"/>
  <c r="AO43" i="5" s="1"/>
  <c r="AN40" i="5"/>
  <c r="AN43" i="5" s="1"/>
  <c r="AM40" i="5"/>
  <c r="AL40" i="5"/>
  <c r="AK40" i="5"/>
  <c r="AK43" i="5" s="1"/>
  <c r="AJ40" i="5"/>
  <c r="AI40" i="5"/>
  <c r="AI43" i="5" s="1"/>
  <c r="AH40" i="5"/>
  <c r="AH43" i="5" s="1"/>
  <c r="AH56" i="5" s="1"/>
  <c r="AG40" i="5"/>
  <c r="AG43" i="5" s="1"/>
  <c r="AG56" i="5" s="1"/>
  <c r="AF40" i="5"/>
  <c r="AE40" i="5"/>
  <c r="AE43" i="5" s="1"/>
  <c r="AD40" i="5"/>
  <c r="AC40" i="5"/>
  <c r="AC43" i="5" s="1"/>
  <c r="AC52" i="5" s="1"/>
  <c r="AB40" i="5"/>
  <c r="AB43" i="5" s="1"/>
  <c r="AA40" i="5"/>
  <c r="Z40" i="5"/>
  <c r="Y40" i="5"/>
  <c r="Y43" i="5" s="1"/>
  <c r="X40" i="5"/>
  <c r="X43" i="5" s="1"/>
  <c r="W40" i="5"/>
  <c r="V40" i="5"/>
  <c r="V43" i="5" s="1"/>
  <c r="U40" i="5"/>
  <c r="U43" i="5" s="1"/>
  <c r="U56" i="5" s="1"/>
  <c r="T40" i="5"/>
  <c r="S40" i="5"/>
  <c r="R40" i="5"/>
  <c r="R43" i="5" s="1"/>
  <c r="R52" i="5" s="1"/>
  <c r="Q40" i="5"/>
  <c r="Q43" i="5" s="1"/>
  <c r="Q52" i="5" s="1"/>
  <c r="P40" i="5"/>
  <c r="P43" i="5" s="1"/>
  <c r="P56" i="5" s="1"/>
  <c r="O40" i="5"/>
  <c r="N40" i="5"/>
  <c r="M40" i="5"/>
  <c r="M43" i="5" s="1"/>
  <c r="L40" i="5"/>
  <c r="L43" i="5" s="1"/>
  <c r="K40" i="5"/>
  <c r="J40" i="5"/>
  <c r="J43" i="5" s="1"/>
  <c r="I40" i="5"/>
  <c r="I43" i="5" s="1"/>
  <c r="I56" i="5" s="1"/>
  <c r="H40" i="5"/>
  <c r="G40" i="5"/>
  <c r="G43" i="5" s="1"/>
  <c r="F40" i="5"/>
  <c r="E40" i="5"/>
  <c r="D40" i="5"/>
  <c r="D43" i="5" s="1"/>
  <c r="C40" i="5"/>
  <c r="B39" i="5"/>
  <c r="D29" i="5"/>
  <c r="B20" i="5"/>
  <c r="B19" i="5"/>
  <c r="E14" i="5"/>
  <c r="AL83" i="5" s="1"/>
  <c r="B13" i="5"/>
  <c r="B12" i="5"/>
  <c r="K5" i="5"/>
  <c r="K4" i="5"/>
  <c r="AV125" i="4"/>
  <c r="AU125" i="4"/>
  <c r="AT125" i="4"/>
  <c r="AM125" i="4"/>
  <c r="AK125" i="4"/>
  <c r="AJ125" i="4"/>
  <c r="AI125" i="4"/>
  <c r="AH125" i="4"/>
  <c r="AA125" i="4"/>
  <c r="Z125" i="4"/>
  <c r="X125" i="4"/>
  <c r="W125" i="4"/>
  <c r="V125" i="4"/>
  <c r="M125" i="4"/>
  <c r="L125" i="4"/>
  <c r="K125" i="4"/>
  <c r="J125" i="4"/>
  <c r="C125" i="4"/>
  <c r="B125" i="4"/>
  <c r="AW124" i="4"/>
  <c r="AV124" i="4"/>
  <c r="AT124" i="4"/>
  <c r="AD124" i="4"/>
  <c r="AC124" i="4"/>
  <c r="AB124" i="4"/>
  <c r="Y124" i="4"/>
  <c r="R124" i="4"/>
  <c r="M124" i="4"/>
  <c r="L124" i="4"/>
  <c r="F124" i="4"/>
  <c r="E124" i="4"/>
  <c r="D124" i="4"/>
  <c r="AY123" i="4"/>
  <c r="AX123" i="4"/>
  <c r="AW123" i="4"/>
  <c r="AV123" i="4"/>
  <c r="AU123" i="4"/>
  <c r="AT123" i="4"/>
  <c r="AS123" i="4"/>
  <c r="AS124" i="4" s="1"/>
  <c r="AR123" i="4"/>
  <c r="AQ123" i="4"/>
  <c r="AP123" i="4"/>
  <c r="AO123" i="4"/>
  <c r="AN123" i="4"/>
  <c r="AM123" i="4"/>
  <c r="AL123" i="4"/>
  <c r="AK123" i="4"/>
  <c r="AJ123" i="4"/>
  <c r="AI123" i="4"/>
  <c r="AH123" i="4"/>
  <c r="AG123" i="4"/>
  <c r="AG124" i="4" s="1"/>
  <c r="AF123" i="4"/>
  <c r="AF124" i="4" s="1"/>
  <c r="AE123" i="4"/>
  <c r="AE124" i="4" s="1"/>
  <c r="AD123" i="4"/>
  <c r="AC123" i="4"/>
  <c r="AB123" i="4"/>
  <c r="AA123" i="4"/>
  <c r="Z123" i="4"/>
  <c r="Y123" i="4"/>
  <c r="Y125" i="4" s="1"/>
  <c r="X123" i="4"/>
  <c r="W123" i="4"/>
  <c r="V123" i="4"/>
  <c r="U123" i="4"/>
  <c r="U124" i="4" s="1"/>
  <c r="T123" i="4"/>
  <c r="T124" i="4" s="1"/>
  <c r="S123" i="4"/>
  <c r="S124" i="4" s="1"/>
  <c r="R123" i="4"/>
  <c r="Q123" i="4"/>
  <c r="P123" i="4"/>
  <c r="O123" i="4"/>
  <c r="N123" i="4"/>
  <c r="M123" i="4"/>
  <c r="L123" i="4"/>
  <c r="K123" i="4"/>
  <c r="J123" i="4"/>
  <c r="I123" i="4"/>
  <c r="I124" i="4" s="1"/>
  <c r="H123" i="4"/>
  <c r="H124" i="4" s="1"/>
  <c r="G123" i="4"/>
  <c r="G124" i="4" s="1"/>
  <c r="F123" i="4"/>
  <c r="E123" i="4"/>
  <c r="D123" i="4"/>
  <c r="C123" i="4"/>
  <c r="B123" i="4"/>
  <c r="AT121" i="4"/>
  <c r="AO121" i="4"/>
  <c r="AL121" i="4"/>
  <c r="AG121" i="4"/>
  <c r="AD121" i="4"/>
  <c r="V121" i="4"/>
  <c r="R121" i="4"/>
  <c r="M121" i="4"/>
  <c r="L121" i="4"/>
  <c r="J121" i="4"/>
  <c r="E121" i="4"/>
  <c r="B121" i="4"/>
  <c r="AS120" i="4"/>
  <c r="AL120" i="4"/>
  <c r="AK120" i="4"/>
  <c r="AH120" i="4"/>
  <c r="AG120" i="4"/>
  <c r="AF120" i="4"/>
  <c r="AC120" i="4"/>
  <c r="P120" i="4"/>
  <c r="L120" i="4"/>
  <c r="J120" i="4"/>
  <c r="I120" i="4"/>
  <c r="H120" i="4"/>
  <c r="AY119" i="4"/>
  <c r="AX119" i="4"/>
  <c r="AW119" i="4"/>
  <c r="AW120" i="4" s="1"/>
  <c r="AV119" i="4"/>
  <c r="AU119" i="4"/>
  <c r="AU121" i="4" s="1"/>
  <c r="AT119" i="4"/>
  <c r="AS119" i="4"/>
  <c r="AR119" i="4"/>
  <c r="AQ119" i="4"/>
  <c r="AQ121" i="4" s="1"/>
  <c r="AP119" i="4"/>
  <c r="AO119" i="4"/>
  <c r="AN119" i="4"/>
  <c r="AM119" i="4"/>
  <c r="AL119" i="4"/>
  <c r="AK119" i="4"/>
  <c r="AJ119" i="4"/>
  <c r="AJ121" i="4" s="1"/>
  <c r="AI119" i="4"/>
  <c r="AI121" i="4" s="1"/>
  <c r="AH119" i="4"/>
  <c r="AG119" i="4"/>
  <c r="AF119" i="4"/>
  <c r="AE119" i="4"/>
  <c r="AD119" i="4"/>
  <c r="AC119" i="4"/>
  <c r="AB119" i="4"/>
  <c r="AA119" i="4"/>
  <c r="Z119" i="4"/>
  <c r="Y119" i="4"/>
  <c r="Y121" i="4" s="1"/>
  <c r="X119" i="4"/>
  <c r="X121" i="4" s="1"/>
  <c r="W119" i="4"/>
  <c r="W121" i="4" s="1"/>
  <c r="V119" i="4"/>
  <c r="U119" i="4"/>
  <c r="T119" i="4"/>
  <c r="S119" i="4"/>
  <c r="R119" i="4"/>
  <c r="Q119" i="4"/>
  <c r="P119" i="4"/>
  <c r="O119" i="4"/>
  <c r="N119" i="4"/>
  <c r="M119" i="4"/>
  <c r="L119" i="4"/>
  <c r="K119" i="4"/>
  <c r="K121" i="4" s="1"/>
  <c r="J119" i="4"/>
  <c r="I119" i="4"/>
  <c r="H119" i="4"/>
  <c r="G119" i="4"/>
  <c r="F119" i="4"/>
  <c r="E119" i="4"/>
  <c r="D119" i="4"/>
  <c r="C119" i="4"/>
  <c r="B119" i="4"/>
  <c r="AY117" i="4"/>
  <c r="AV117" i="4"/>
  <c r="AU117" i="4"/>
  <c r="AM117" i="4"/>
  <c r="V117" i="4"/>
  <c r="U117" i="4"/>
  <c r="R117" i="4"/>
  <c r="F117" i="4"/>
  <c r="D117" i="4"/>
  <c r="C117" i="4"/>
  <c r="AF116" i="4"/>
  <c r="AE116" i="4"/>
  <c r="AD116" i="4"/>
  <c r="U116" i="4"/>
  <c r="J116" i="4"/>
  <c r="I116" i="4"/>
  <c r="B116" i="4"/>
  <c r="AY115" i="4"/>
  <c r="AX115" i="4"/>
  <c r="AW115" i="4"/>
  <c r="AW116" i="4" s="1"/>
  <c r="AV115" i="4"/>
  <c r="AU115" i="4"/>
  <c r="AT115" i="4"/>
  <c r="AT117" i="4" s="1"/>
  <c r="AS115" i="4"/>
  <c r="AR115" i="4"/>
  <c r="AQ115" i="4"/>
  <c r="AP115" i="4"/>
  <c r="AO115" i="4"/>
  <c r="AN115" i="4"/>
  <c r="AM115" i="4"/>
  <c r="AL115" i="4"/>
  <c r="AK115" i="4"/>
  <c r="AJ115" i="4"/>
  <c r="AJ117" i="4" s="1"/>
  <c r="AI115" i="4"/>
  <c r="AI117" i="4" s="1"/>
  <c r="AH115" i="4"/>
  <c r="AH117" i="4" s="1"/>
  <c r="AG115" i="4"/>
  <c r="AF115" i="4"/>
  <c r="AE115" i="4"/>
  <c r="AD115" i="4"/>
  <c r="AC115" i="4"/>
  <c r="AB115" i="4"/>
  <c r="AB117" i="4" s="1"/>
  <c r="AA115" i="4"/>
  <c r="Z115" i="4"/>
  <c r="Y115" i="4"/>
  <c r="X115" i="4"/>
  <c r="X117" i="4" s="1"/>
  <c r="W115" i="4"/>
  <c r="W117" i="4" s="1"/>
  <c r="V115" i="4"/>
  <c r="U115" i="4"/>
  <c r="T115" i="4"/>
  <c r="S115" i="4"/>
  <c r="R115" i="4"/>
  <c r="Q115" i="4"/>
  <c r="P115" i="4"/>
  <c r="O115" i="4"/>
  <c r="N115" i="4"/>
  <c r="M115" i="4"/>
  <c r="M116" i="4" s="1"/>
  <c r="L115" i="4"/>
  <c r="K115" i="4"/>
  <c r="K117" i="4" s="1"/>
  <c r="J115" i="4"/>
  <c r="I115" i="4"/>
  <c r="H115" i="4"/>
  <c r="G115" i="4"/>
  <c r="F115" i="4"/>
  <c r="E115" i="4"/>
  <c r="D115" i="4"/>
  <c r="C115" i="4"/>
  <c r="B115" i="4"/>
  <c r="AY113" i="4"/>
  <c r="AX113" i="4"/>
  <c r="AW113" i="4"/>
  <c r="AV113" i="4"/>
  <c r="AU113" i="4"/>
  <c r="AT113" i="4"/>
  <c r="AS113" i="4"/>
  <c r="AR113" i="4"/>
  <c r="AQ113" i="4"/>
  <c r="AP113" i="4"/>
  <c r="AO113" i="4"/>
  <c r="AN113" i="4"/>
  <c r="AM113" i="4"/>
  <c r="AM121" i="4" s="1"/>
  <c r="AL113" i="4"/>
  <c r="AK113" i="4"/>
  <c r="AJ113" i="4"/>
  <c r="AI113" i="4"/>
  <c r="AH113" i="4"/>
  <c r="AH121" i="4" s="1"/>
  <c r="AG113" i="4"/>
  <c r="AF113" i="4"/>
  <c r="AE113" i="4"/>
  <c r="AD113" i="4"/>
  <c r="AC113" i="4"/>
  <c r="AC121" i="4" s="1"/>
  <c r="AB113" i="4"/>
  <c r="AA113" i="4"/>
  <c r="Z113" i="4"/>
  <c r="Y113" i="4"/>
  <c r="X113" i="4"/>
  <c r="W113" i="4"/>
  <c r="V113" i="4"/>
  <c r="U113" i="4"/>
  <c r="T113" i="4"/>
  <c r="S113" i="4"/>
  <c r="R113" i="4"/>
  <c r="R125" i="4" s="1"/>
  <c r="Q113" i="4"/>
  <c r="P113" i="4"/>
  <c r="O113" i="4"/>
  <c r="N113" i="4"/>
  <c r="M113" i="4"/>
  <c r="L113" i="4"/>
  <c r="K113" i="4"/>
  <c r="J113" i="4"/>
  <c r="I113" i="4"/>
  <c r="H113" i="4"/>
  <c r="G113" i="4"/>
  <c r="F113" i="4"/>
  <c r="E113" i="4"/>
  <c r="D113" i="4"/>
  <c r="C113" i="4"/>
  <c r="C121" i="4" s="1"/>
  <c r="B113" i="4"/>
  <c r="AT110" i="4"/>
  <c r="AT116" i="4" s="1"/>
  <c r="AR110" i="4"/>
  <c r="AQ110" i="4"/>
  <c r="AP110" i="4"/>
  <c r="AO110" i="4"/>
  <c r="AK110" i="4"/>
  <c r="AJ110" i="4"/>
  <c r="AG110" i="4"/>
  <c r="AG116" i="4" s="1"/>
  <c r="AE110" i="4"/>
  <c r="AD110" i="4"/>
  <c r="AD120" i="4" s="1"/>
  <c r="AC110" i="4"/>
  <c r="Y110" i="4"/>
  <c r="X110" i="4"/>
  <c r="V110" i="4"/>
  <c r="S110" i="4"/>
  <c r="R110" i="4"/>
  <c r="R120" i="4" s="1"/>
  <c r="Q110" i="4"/>
  <c r="L110" i="4"/>
  <c r="I110" i="4"/>
  <c r="H110" i="4"/>
  <c r="H116" i="4" s="1"/>
  <c r="F110" i="4"/>
  <c r="E110" i="4"/>
  <c r="AY109" i="4"/>
  <c r="AY110" i="4" s="1"/>
  <c r="AX109" i="4"/>
  <c r="AX110" i="4" s="1"/>
  <c r="AW109" i="4"/>
  <c r="AW110" i="4" s="1"/>
  <c r="AV109" i="4"/>
  <c r="AV110" i="4" s="1"/>
  <c r="AU109" i="4"/>
  <c r="AU110" i="4" s="1"/>
  <c r="AT109" i="4"/>
  <c r="AS109" i="4"/>
  <c r="AS110" i="4" s="1"/>
  <c r="AS116" i="4" s="1"/>
  <c r="AR109" i="4"/>
  <c r="AQ109" i="4"/>
  <c r="AP109" i="4"/>
  <c r="AO109" i="4"/>
  <c r="AN109" i="4"/>
  <c r="AN110" i="4" s="1"/>
  <c r="AM109" i="4"/>
  <c r="AM110" i="4" s="1"/>
  <c r="AL109" i="4"/>
  <c r="AL110" i="4" s="1"/>
  <c r="AL116" i="4" s="1"/>
  <c r="AK109" i="4"/>
  <c r="AJ109" i="4"/>
  <c r="AI109" i="4"/>
  <c r="AI110" i="4" s="1"/>
  <c r="AH109" i="4"/>
  <c r="AH110" i="4" s="1"/>
  <c r="AG109" i="4"/>
  <c r="AF109" i="4"/>
  <c r="AF110" i="4" s="1"/>
  <c r="AE109" i="4"/>
  <c r="AD109" i="4"/>
  <c r="AC109" i="4"/>
  <c r="AB109" i="4"/>
  <c r="AB110" i="4" s="1"/>
  <c r="AA109" i="4"/>
  <c r="AA110" i="4" s="1"/>
  <c r="Z109" i="4"/>
  <c r="Z110" i="4" s="1"/>
  <c r="Y109" i="4"/>
  <c r="X109" i="4"/>
  <c r="W109" i="4"/>
  <c r="W110" i="4" s="1"/>
  <c r="V109" i="4"/>
  <c r="U109" i="4"/>
  <c r="U110" i="4" s="1"/>
  <c r="U120" i="4" s="1"/>
  <c r="T109" i="4"/>
  <c r="T110" i="4" s="1"/>
  <c r="S109" i="4"/>
  <c r="R109" i="4"/>
  <c r="Q109" i="4"/>
  <c r="P109" i="4"/>
  <c r="P110" i="4" s="1"/>
  <c r="O109" i="4"/>
  <c r="O110" i="4" s="1"/>
  <c r="N109" i="4"/>
  <c r="N110" i="4" s="1"/>
  <c r="M109" i="4"/>
  <c r="M110" i="4" s="1"/>
  <c r="L109" i="4"/>
  <c r="K109" i="4"/>
  <c r="K110" i="4" s="1"/>
  <c r="J109" i="4"/>
  <c r="J110" i="4" s="1"/>
  <c r="J124" i="4" s="1"/>
  <c r="I109" i="4"/>
  <c r="H109" i="4"/>
  <c r="G109" i="4"/>
  <c r="G110" i="4" s="1"/>
  <c r="F109" i="4"/>
  <c r="E109" i="4"/>
  <c r="D109" i="4"/>
  <c r="D110" i="4" s="1"/>
  <c r="C109" i="4"/>
  <c r="C110" i="4" s="1"/>
  <c r="B108" i="4"/>
  <c r="B110" i="4" s="1"/>
  <c r="AU95" i="4"/>
  <c r="AO95" i="4"/>
  <c r="AL95" i="4"/>
  <c r="AI95" i="4"/>
  <c r="R95" i="4"/>
  <c r="P95" i="4"/>
  <c r="O95" i="4"/>
  <c r="AY94" i="4"/>
  <c r="AX94" i="4"/>
  <c r="AW94" i="4"/>
  <c r="AV94" i="4"/>
  <c r="AU94" i="4"/>
  <c r="AT94" i="4"/>
  <c r="AS94" i="4"/>
  <c r="AR94" i="4"/>
  <c r="AQ94" i="4"/>
  <c r="AP94" i="4"/>
  <c r="AO94" i="4"/>
  <c r="AN94" i="4"/>
  <c r="AM94" i="4"/>
  <c r="AL94" i="4"/>
  <c r="AK94" i="4"/>
  <c r="AJ94" i="4"/>
  <c r="AI94" i="4"/>
  <c r="AH94" i="4"/>
  <c r="AG94" i="4"/>
  <c r="AF94" i="4"/>
  <c r="AE94" i="4"/>
  <c r="AD94" i="4"/>
  <c r="AC94" i="4"/>
  <c r="AB94" i="4"/>
  <c r="AA94" i="4"/>
  <c r="Z94" i="4"/>
  <c r="Y94" i="4"/>
  <c r="X94" i="4"/>
  <c r="W94" i="4"/>
  <c r="V94" i="4"/>
  <c r="U94" i="4"/>
  <c r="T94" i="4"/>
  <c r="S94" i="4"/>
  <c r="R94" i="4"/>
  <c r="Q94" i="4"/>
  <c r="P94" i="4"/>
  <c r="O94" i="4"/>
  <c r="N94" i="4"/>
  <c r="M94" i="4"/>
  <c r="L94" i="4"/>
  <c r="K94" i="4"/>
  <c r="J94" i="4"/>
  <c r="I94" i="4"/>
  <c r="H94" i="4"/>
  <c r="G94" i="4"/>
  <c r="F94" i="4"/>
  <c r="E94" i="4"/>
  <c r="D94" i="4"/>
  <c r="C94" i="4"/>
  <c r="B94" i="4"/>
  <c r="AU91" i="4"/>
  <c r="AG91" i="4"/>
  <c r="X91" i="4"/>
  <c r="I91" i="4"/>
  <c r="D91" i="4"/>
  <c r="AY90" i="4"/>
  <c r="AX90" i="4"/>
  <c r="AW90" i="4"/>
  <c r="AV90" i="4"/>
  <c r="AU90" i="4"/>
  <c r="AT90" i="4"/>
  <c r="AS90" i="4"/>
  <c r="AR90" i="4"/>
  <c r="AQ90" i="4"/>
  <c r="AP90" i="4"/>
  <c r="AO90" i="4"/>
  <c r="AN90" i="4"/>
  <c r="AM90" i="4"/>
  <c r="AL90" i="4"/>
  <c r="AK90" i="4"/>
  <c r="AJ90" i="4"/>
  <c r="AI90" i="4"/>
  <c r="AH90" i="4"/>
  <c r="AG90" i="4"/>
  <c r="AF90" i="4"/>
  <c r="AE90" i="4"/>
  <c r="AD90" i="4"/>
  <c r="AC90" i="4"/>
  <c r="AB90" i="4"/>
  <c r="AA90" i="4"/>
  <c r="Z90" i="4"/>
  <c r="Y90" i="4"/>
  <c r="X90" i="4"/>
  <c r="W90" i="4"/>
  <c r="V90" i="4"/>
  <c r="U90" i="4"/>
  <c r="T90" i="4"/>
  <c r="S90" i="4"/>
  <c r="R90" i="4"/>
  <c r="Q90" i="4"/>
  <c r="P90" i="4"/>
  <c r="O90" i="4"/>
  <c r="N90" i="4"/>
  <c r="M90" i="4"/>
  <c r="L90" i="4"/>
  <c r="K90" i="4"/>
  <c r="J90" i="4"/>
  <c r="I90" i="4"/>
  <c r="H90" i="4"/>
  <c r="G90" i="4"/>
  <c r="F90" i="4"/>
  <c r="E90" i="4"/>
  <c r="D90" i="4"/>
  <c r="C90" i="4"/>
  <c r="B90" i="4"/>
  <c r="AY87" i="4"/>
  <c r="AU87" i="4"/>
  <c r="AP87" i="4"/>
  <c r="AM87" i="4"/>
  <c r="AA87" i="4"/>
  <c r="S87" i="4"/>
  <c r="D87" i="4"/>
  <c r="C87" i="4"/>
  <c r="AY86" i="4"/>
  <c r="AX86" i="4"/>
  <c r="AW86" i="4"/>
  <c r="AV86" i="4"/>
  <c r="AU86" i="4"/>
  <c r="AT86" i="4"/>
  <c r="AS86" i="4"/>
  <c r="AR86" i="4"/>
  <c r="AQ86" i="4"/>
  <c r="AP86" i="4"/>
  <c r="AO86" i="4"/>
  <c r="AN86" i="4"/>
  <c r="AM86" i="4"/>
  <c r="AL86" i="4"/>
  <c r="AK86" i="4"/>
  <c r="AJ86" i="4"/>
  <c r="AI86" i="4"/>
  <c r="AH86" i="4"/>
  <c r="AG86" i="4"/>
  <c r="AF86" i="4"/>
  <c r="AE86" i="4"/>
  <c r="AD86" i="4"/>
  <c r="AC86" i="4"/>
  <c r="AB86" i="4"/>
  <c r="AA86" i="4"/>
  <c r="Z86" i="4"/>
  <c r="Y86" i="4"/>
  <c r="X86" i="4"/>
  <c r="W86" i="4"/>
  <c r="V86" i="4"/>
  <c r="U86" i="4"/>
  <c r="T86" i="4"/>
  <c r="S86" i="4"/>
  <c r="R86" i="4"/>
  <c r="Q86" i="4"/>
  <c r="Q87" i="4" s="1"/>
  <c r="P86" i="4"/>
  <c r="O86" i="4"/>
  <c r="N86" i="4"/>
  <c r="M86" i="4"/>
  <c r="L86" i="4"/>
  <c r="K86" i="4"/>
  <c r="J86" i="4"/>
  <c r="I86" i="4"/>
  <c r="H86" i="4"/>
  <c r="G86" i="4"/>
  <c r="F86" i="4"/>
  <c r="E86" i="4"/>
  <c r="D86" i="4"/>
  <c r="C86" i="4"/>
  <c r="B86" i="4"/>
  <c r="AW83" i="4"/>
  <c r="AT83" i="4"/>
  <c r="AS83" i="4"/>
  <c r="AO83" i="4"/>
  <c r="AN83" i="4"/>
  <c r="AL83" i="4"/>
  <c r="AL84" i="4" s="1"/>
  <c r="AI83" i="4"/>
  <c r="AF83" i="4"/>
  <c r="Z83" i="4"/>
  <c r="X83" i="4"/>
  <c r="W83" i="4"/>
  <c r="P83" i="4"/>
  <c r="O83" i="4"/>
  <c r="N83" i="4"/>
  <c r="L83" i="4"/>
  <c r="K83" i="4"/>
  <c r="B83" i="4"/>
  <c r="AW81" i="4"/>
  <c r="AW84" i="4" s="1"/>
  <c r="AW88" i="4" s="1"/>
  <c r="AV81" i="4"/>
  <c r="AU81" i="4"/>
  <c r="AT81" i="4"/>
  <c r="AT84" i="4" s="1"/>
  <c r="AT88" i="4" s="1"/>
  <c r="AQ81" i="4"/>
  <c r="AP81" i="4"/>
  <c r="AO81" i="4"/>
  <c r="AO84" i="4" s="1"/>
  <c r="AL81" i="4"/>
  <c r="AD81" i="4"/>
  <c r="AC81" i="4"/>
  <c r="AB81" i="4"/>
  <c r="AA81" i="4"/>
  <c r="X81" i="4"/>
  <c r="X84" i="4" s="1"/>
  <c r="W81" i="4"/>
  <c r="V81" i="4"/>
  <c r="S81" i="4"/>
  <c r="P81" i="4"/>
  <c r="O81" i="4"/>
  <c r="O84" i="4" s="1"/>
  <c r="G81" i="4"/>
  <c r="F81" i="4"/>
  <c r="E81" i="4"/>
  <c r="D81" i="4"/>
  <c r="C81" i="4"/>
  <c r="B81" i="4"/>
  <c r="B84" i="4" s="1"/>
  <c r="AX78" i="4"/>
  <c r="AO78" i="4"/>
  <c r="AL78" i="4"/>
  <c r="AK78" i="4"/>
  <c r="AD78" i="4"/>
  <c r="AC78" i="4"/>
  <c r="Z78" i="4"/>
  <c r="X78" i="4"/>
  <c r="Q78" i="4"/>
  <c r="O78" i="4"/>
  <c r="N78" i="4"/>
  <c r="L78" i="4"/>
  <c r="K78" i="4"/>
  <c r="K87" i="4" s="1"/>
  <c r="G78" i="4"/>
  <c r="G87" i="4" s="1"/>
  <c r="F78" i="4"/>
  <c r="AY77" i="4"/>
  <c r="AX77" i="4"/>
  <c r="AW77" i="4"/>
  <c r="AV77" i="4"/>
  <c r="AU77" i="4"/>
  <c r="AT77" i="4"/>
  <c r="AS77" i="4"/>
  <c r="AR77" i="4"/>
  <c r="AR78" i="4" s="1"/>
  <c r="AQ77" i="4"/>
  <c r="AP77" i="4"/>
  <c r="AO77" i="4"/>
  <c r="AN77" i="4"/>
  <c r="AM77" i="4"/>
  <c r="AL77" i="4"/>
  <c r="AK77" i="4"/>
  <c r="AJ77" i="4"/>
  <c r="AI77" i="4"/>
  <c r="AH77" i="4"/>
  <c r="AG77" i="4"/>
  <c r="AF77" i="4"/>
  <c r="AE77" i="4"/>
  <c r="AD77" i="4"/>
  <c r="AC77" i="4"/>
  <c r="AB77" i="4"/>
  <c r="AA77" i="4"/>
  <c r="Z77" i="4"/>
  <c r="Y77" i="4"/>
  <c r="Y78" i="4" s="1"/>
  <c r="X77" i="4"/>
  <c r="W77" i="4"/>
  <c r="V77" i="4"/>
  <c r="U77" i="4"/>
  <c r="T77" i="4"/>
  <c r="S77" i="4"/>
  <c r="S78" i="4" s="1"/>
  <c r="S95" i="4" s="1"/>
  <c r="R77" i="4"/>
  <c r="Q77" i="4"/>
  <c r="P77" i="4"/>
  <c r="O77" i="4"/>
  <c r="N77" i="4"/>
  <c r="M77" i="4"/>
  <c r="M78" i="4" s="1"/>
  <c r="L77" i="4"/>
  <c r="K77" i="4"/>
  <c r="J77" i="4"/>
  <c r="I77" i="4"/>
  <c r="H77" i="4"/>
  <c r="G77" i="4"/>
  <c r="F77" i="4"/>
  <c r="E77" i="4"/>
  <c r="E78" i="4" s="1"/>
  <c r="D77" i="4"/>
  <c r="C77" i="4"/>
  <c r="B76" i="4"/>
  <c r="B78" i="4" s="1"/>
  <c r="AY75" i="4"/>
  <c r="AY78" i="4" s="1"/>
  <c r="AY95" i="4" s="1"/>
  <c r="AX75" i="4"/>
  <c r="AW75" i="4"/>
  <c r="AW78" i="4" s="1"/>
  <c r="AV75" i="4"/>
  <c r="AU75" i="4"/>
  <c r="AU78" i="4" s="1"/>
  <c r="AT75" i="4"/>
  <c r="AT78" i="4" s="1"/>
  <c r="AT95" i="4" s="1"/>
  <c r="AS75" i="4"/>
  <c r="AS78" i="4" s="1"/>
  <c r="AR75" i="4"/>
  <c r="AQ75" i="4"/>
  <c r="AQ78" i="4" s="1"/>
  <c r="AP75" i="4"/>
  <c r="AP78" i="4" s="1"/>
  <c r="AO75" i="4"/>
  <c r="AN75" i="4"/>
  <c r="AN78" i="4" s="1"/>
  <c r="AN91" i="4" s="1"/>
  <c r="AM75" i="4"/>
  <c r="AM78" i="4" s="1"/>
  <c r="AL75" i="4"/>
  <c r="AK75" i="4"/>
  <c r="AJ75" i="4"/>
  <c r="AI75" i="4"/>
  <c r="AI78" i="4" s="1"/>
  <c r="AI87" i="4" s="1"/>
  <c r="AH75" i="4"/>
  <c r="AH78" i="4" s="1"/>
  <c r="AH87" i="4" s="1"/>
  <c r="AG75" i="4"/>
  <c r="AG78" i="4" s="1"/>
  <c r="AG87" i="4" s="1"/>
  <c r="AF75" i="4"/>
  <c r="AE75" i="4"/>
  <c r="AD75" i="4"/>
  <c r="AC75" i="4"/>
  <c r="AB75" i="4"/>
  <c r="AB78" i="4" s="1"/>
  <c r="AB87" i="4" s="1"/>
  <c r="AA75" i="4"/>
  <c r="AA78" i="4" s="1"/>
  <c r="AA95" i="4" s="1"/>
  <c r="Z75" i="4"/>
  <c r="Y75" i="4"/>
  <c r="X75" i="4"/>
  <c r="W75" i="4"/>
  <c r="W78" i="4" s="1"/>
  <c r="W87" i="4" s="1"/>
  <c r="V75" i="4"/>
  <c r="V78" i="4" s="1"/>
  <c r="U75" i="4"/>
  <c r="U78" i="4" s="1"/>
  <c r="T75" i="4"/>
  <c r="S75" i="4"/>
  <c r="R75" i="4"/>
  <c r="R78" i="4" s="1"/>
  <c r="Q75" i="4"/>
  <c r="P75" i="4"/>
  <c r="P78" i="4" s="1"/>
  <c r="P87" i="4" s="1"/>
  <c r="O75" i="4"/>
  <c r="N75" i="4"/>
  <c r="M75" i="4"/>
  <c r="L75" i="4"/>
  <c r="K75" i="4"/>
  <c r="J75" i="4"/>
  <c r="J78" i="4" s="1"/>
  <c r="J87" i="4" s="1"/>
  <c r="I75" i="4"/>
  <c r="I78" i="4" s="1"/>
  <c r="I87" i="4" s="1"/>
  <c r="H75" i="4"/>
  <c r="G75" i="4"/>
  <c r="F75" i="4"/>
  <c r="E75" i="4"/>
  <c r="D75" i="4"/>
  <c r="D78" i="4" s="1"/>
  <c r="C75" i="4"/>
  <c r="C78" i="4" s="1"/>
  <c r="C95" i="4" s="1"/>
  <c r="B75" i="4"/>
  <c r="AV61" i="4"/>
  <c r="AE61" i="4"/>
  <c r="AY60" i="4"/>
  <c r="AV60" i="4"/>
  <c r="AU60" i="4"/>
  <c r="AS60" i="4"/>
  <c r="AH60" i="4"/>
  <c r="AG60" i="4"/>
  <c r="AD60" i="4"/>
  <c r="AB60" i="4"/>
  <c r="AA60" i="4"/>
  <c r="V60" i="4"/>
  <c r="O60" i="4"/>
  <c r="L60" i="4"/>
  <c r="AY59" i="4"/>
  <c r="AX59" i="4"/>
  <c r="AW59" i="4"/>
  <c r="AV59" i="4"/>
  <c r="AU59" i="4"/>
  <c r="AT59" i="4"/>
  <c r="AS59" i="4"/>
  <c r="AR59" i="4"/>
  <c r="AR60" i="4" s="1"/>
  <c r="AQ59" i="4"/>
  <c r="AQ60" i="4" s="1"/>
  <c r="AP59" i="4"/>
  <c r="AO59" i="4"/>
  <c r="AN59" i="4"/>
  <c r="AM59" i="4"/>
  <c r="AL59" i="4"/>
  <c r="AK59" i="4"/>
  <c r="AJ59" i="4"/>
  <c r="AJ60" i="4" s="1"/>
  <c r="AI59" i="4"/>
  <c r="AH59" i="4"/>
  <c r="AG59" i="4"/>
  <c r="AF59" i="4"/>
  <c r="AF60" i="4" s="1"/>
  <c r="AE59" i="4"/>
  <c r="AE60" i="4" s="1"/>
  <c r="AD59" i="4"/>
  <c r="AC59" i="4"/>
  <c r="AB59" i="4"/>
  <c r="AA59" i="4"/>
  <c r="Z59" i="4"/>
  <c r="Y59" i="4"/>
  <c r="X59" i="4"/>
  <c r="W59" i="4"/>
  <c r="V59" i="4"/>
  <c r="U59" i="4"/>
  <c r="T59" i="4"/>
  <c r="T60" i="4" s="1"/>
  <c r="S59" i="4"/>
  <c r="S60" i="4" s="1"/>
  <c r="R59" i="4"/>
  <c r="Q59" i="4"/>
  <c r="P59" i="4"/>
  <c r="O59" i="4"/>
  <c r="N59" i="4"/>
  <c r="M59" i="4"/>
  <c r="L59" i="4"/>
  <c r="K59" i="4"/>
  <c r="K60" i="4" s="1"/>
  <c r="J59" i="4"/>
  <c r="I59" i="4"/>
  <c r="H59" i="4"/>
  <c r="H60" i="4" s="1"/>
  <c r="G59" i="4"/>
  <c r="G60" i="4" s="1"/>
  <c r="F59" i="4"/>
  <c r="E59" i="4"/>
  <c r="D59" i="4"/>
  <c r="C59" i="4"/>
  <c r="B59" i="4"/>
  <c r="AQ57" i="4"/>
  <c r="AP57" i="4"/>
  <c r="AO57" i="4"/>
  <c r="V57" i="4"/>
  <c r="AY56" i="4"/>
  <c r="AU56" i="4"/>
  <c r="AQ56" i="4"/>
  <c r="AM56" i="4"/>
  <c r="AH56" i="4"/>
  <c r="AE56" i="4"/>
  <c r="T56" i="4"/>
  <c r="S56" i="4"/>
  <c r="P56" i="4"/>
  <c r="L56" i="4"/>
  <c r="G56" i="4"/>
  <c r="AY55" i="4"/>
  <c r="AX55" i="4"/>
  <c r="AW55" i="4"/>
  <c r="AV55" i="4"/>
  <c r="AU55" i="4"/>
  <c r="AT55" i="4"/>
  <c r="AS55" i="4"/>
  <c r="AS56" i="4" s="1"/>
  <c r="AR55" i="4"/>
  <c r="AQ55" i="4"/>
  <c r="AP55" i="4"/>
  <c r="AO55" i="4"/>
  <c r="AN55" i="4"/>
  <c r="AM55" i="4"/>
  <c r="AL55" i="4"/>
  <c r="AK55" i="4"/>
  <c r="AJ55" i="4"/>
  <c r="AI55" i="4"/>
  <c r="AH55" i="4"/>
  <c r="AG55" i="4"/>
  <c r="AF55" i="4"/>
  <c r="AE55" i="4"/>
  <c r="AD55" i="4"/>
  <c r="AC55" i="4"/>
  <c r="AB55" i="4"/>
  <c r="AA55" i="4"/>
  <c r="Z55" i="4"/>
  <c r="Y55" i="4"/>
  <c r="X55" i="4"/>
  <c r="W55" i="4"/>
  <c r="V55" i="4"/>
  <c r="V56" i="4" s="1"/>
  <c r="U55" i="4"/>
  <c r="T55" i="4"/>
  <c r="S55" i="4"/>
  <c r="R55" i="4"/>
  <c r="Q55" i="4"/>
  <c r="P55" i="4"/>
  <c r="O55" i="4"/>
  <c r="N55" i="4"/>
  <c r="M55" i="4"/>
  <c r="L55" i="4"/>
  <c r="K55" i="4"/>
  <c r="J55" i="4"/>
  <c r="J56" i="4" s="1"/>
  <c r="I55" i="4"/>
  <c r="H55" i="4"/>
  <c r="G55" i="4"/>
  <c r="F55" i="4"/>
  <c r="E55" i="4"/>
  <c r="D55" i="4"/>
  <c r="C55" i="4"/>
  <c r="B55" i="4"/>
  <c r="AY52" i="4"/>
  <c r="AW52" i="4"/>
  <c r="AV52" i="4"/>
  <c r="AT52" i="4"/>
  <c r="AS52" i="4"/>
  <c r="AM52" i="4"/>
  <c r="AH52" i="4"/>
  <c r="AG52" i="4"/>
  <c r="AA52" i="4"/>
  <c r="V52" i="4"/>
  <c r="U52" i="4"/>
  <c r="L52" i="4"/>
  <c r="J52" i="4"/>
  <c r="F52" i="4"/>
  <c r="E52" i="4"/>
  <c r="AY51" i="4"/>
  <c r="AX51" i="4"/>
  <c r="AW51" i="4"/>
  <c r="AV51" i="4"/>
  <c r="AU51" i="4"/>
  <c r="AT51" i="4"/>
  <c r="AS51" i="4"/>
  <c r="AR51" i="4"/>
  <c r="AQ51" i="4"/>
  <c r="AP51" i="4"/>
  <c r="AO51" i="4"/>
  <c r="AN51" i="4"/>
  <c r="AM51" i="4"/>
  <c r="AL51" i="4"/>
  <c r="AK51" i="4"/>
  <c r="AJ51" i="4"/>
  <c r="AI51" i="4"/>
  <c r="AH51" i="4"/>
  <c r="AG51" i="4"/>
  <c r="AF51" i="4"/>
  <c r="AE51" i="4"/>
  <c r="AD51" i="4"/>
  <c r="AC51" i="4"/>
  <c r="AB51" i="4"/>
  <c r="AA51" i="4"/>
  <c r="Z51" i="4"/>
  <c r="Y51" i="4"/>
  <c r="X51" i="4"/>
  <c r="W51" i="4"/>
  <c r="V51" i="4"/>
  <c r="U51" i="4"/>
  <c r="T51" i="4"/>
  <c r="S51" i="4"/>
  <c r="R51" i="4"/>
  <c r="Q51" i="4"/>
  <c r="P51" i="4"/>
  <c r="O51" i="4"/>
  <c r="N51" i="4"/>
  <c r="M51" i="4"/>
  <c r="L51" i="4"/>
  <c r="K51" i="4"/>
  <c r="J51" i="4"/>
  <c r="I51" i="4"/>
  <c r="H51" i="4"/>
  <c r="G51" i="4"/>
  <c r="F51" i="4"/>
  <c r="E51" i="4"/>
  <c r="D51" i="4"/>
  <c r="C51" i="4"/>
  <c r="B51" i="4"/>
  <c r="AQ49" i="4"/>
  <c r="AP49" i="4"/>
  <c r="S49" i="4"/>
  <c r="R49" i="4"/>
  <c r="AY48" i="4"/>
  <c r="AV48" i="4"/>
  <c r="AQ48" i="4"/>
  <c r="AP48" i="4"/>
  <c r="AO48" i="4"/>
  <c r="AO49" i="4" s="1"/>
  <c r="AM48" i="4"/>
  <c r="AJ48" i="4"/>
  <c r="AH48" i="4"/>
  <c r="AF48" i="4"/>
  <c r="AE48" i="4"/>
  <c r="X48" i="4"/>
  <c r="V48" i="4"/>
  <c r="U48" i="4"/>
  <c r="S48" i="4"/>
  <c r="R48" i="4"/>
  <c r="Q48" i="4"/>
  <c r="L48" i="4"/>
  <c r="K48" i="4"/>
  <c r="F48" i="4"/>
  <c r="D48" i="4"/>
  <c r="C48" i="4"/>
  <c r="AX46" i="4"/>
  <c r="AW46" i="4"/>
  <c r="AV46" i="4"/>
  <c r="AV49" i="4" s="1"/>
  <c r="AU46" i="4"/>
  <c r="AT46" i="4"/>
  <c r="AS46" i="4"/>
  <c r="AR46" i="4"/>
  <c r="AQ46" i="4"/>
  <c r="AP46" i="4"/>
  <c r="AO46" i="4"/>
  <c r="AL46" i="4"/>
  <c r="AK46" i="4"/>
  <c r="AJ46" i="4"/>
  <c r="AI46" i="4"/>
  <c r="AH46" i="4"/>
  <c r="AG46" i="4"/>
  <c r="AF46" i="4"/>
  <c r="AE46" i="4"/>
  <c r="AE49" i="4" s="1"/>
  <c r="AD46" i="4"/>
  <c r="AC46" i="4"/>
  <c r="Z46" i="4"/>
  <c r="Y46" i="4"/>
  <c r="X46" i="4"/>
  <c r="X49" i="4" s="1"/>
  <c r="X61" i="4" s="1"/>
  <c r="W46" i="4"/>
  <c r="V46" i="4"/>
  <c r="V49" i="4" s="1"/>
  <c r="U46" i="4"/>
  <c r="U49" i="4" s="1"/>
  <c r="T46" i="4"/>
  <c r="S46" i="4"/>
  <c r="R46" i="4"/>
  <c r="Q46" i="4"/>
  <c r="N46" i="4"/>
  <c r="M46" i="4"/>
  <c r="L46" i="4"/>
  <c r="K46" i="4"/>
  <c r="J46" i="4"/>
  <c r="I46" i="4"/>
  <c r="H46" i="4"/>
  <c r="G46" i="4"/>
  <c r="F46" i="4"/>
  <c r="F49" i="4" s="1"/>
  <c r="F57" i="4" s="1"/>
  <c r="E46" i="4"/>
  <c r="B46" i="4"/>
  <c r="AY43" i="4"/>
  <c r="AU43" i="4"/>
  <c r="AU52" i="4" s="1"/>
  <c r="AT43" i="4"/>
  <c r="AT60" i="4" s="1"/>
  <c r="AS43" i="4"/>
  <c r="AR43" i="4"/>
  <c r="AO43" i="4"/>
  <c r="AN43" i="4"/>
  <c r="AM43" i="4"/>
  <c r="AJ43" i="4"/>
  <c r="AG43" i="4"/>
  <c r="AF43" i="4"/>
  <c r="AB43" i="4"/>
  <c r="AA43" i="4"/>
  <c r="AA56" i="4" s="1"/>
  <c r="Y43" i="4"/>
  <c r="X43" i="4"/>
  <c r="W43" i="4"/>
  <c r="U43" i="4"/>
  <c r="U60" i="4" s="1"/>
  <c r="T43" i="4"/>
  <c r="T52" i="4" s="1"/>
  <c r="P43" i="4"/>
  <c r="L43" i="4"/>
  <c r="K43" i="4"/>
  <c r="J43" i="4"/>
  <c r="J60" i="4" s="1"/>
  <c r="I43" i="4"/>
  <c r="H43" i="4"/>
  <c r="D43" i="4"/>
  <c r="C43" i="4"/>
  <c r="AY40" i="4"/>
  <c r="AX40" i="4"/>
  <c r="AX43" i="4" s="1"/>
  <c r="AW40" i="4"/>
  <c r="AW43" i="4" s="1"/>
  <c r="AW56" i="4" s="1"/>
  <c r="AV40" i="4"/>
  <c r="AV43" i="4" s="1"/>
  <c r="AV56" i="4" s="1"/>
  <c r="AU40" i="4"/>
  <c r="AT40" i="4"/>
  <c r="AS40" i="4"/>
  <c r="AR40" i="4"/>
  <c r="AQ40" i="4"/>
  <c r="AQ43" i="4" s="1"/>
  <c r="AP40" i="4"/>
  <c r="AP43" i="4" s="1"/>
  <c r="AO40" i="4"/>
  <c r="AN40" i="4"/>
  <c r="AM40" i="4"/>
  <c r="AL40" i="4"/>
  <c r="AL43" i="4" s="1"/>
  <c r="AL56" i="4" s="1"/>
  <c r="AK40" i="4"/>
  <c r="AK43" i="4" s="1"/>
  <c r="AJ40" i="4"/>
  <c r="AI40" i="4"/>
  <c r="AI43" i="4" s="1"/>
  <c r="AH40" i="4"/>
  <c r="AH43" i="4" s="1"/>
  <c r="AG40" i="4"/>
  <c r="AF40" i="4"/>
  <c r="AE40" i="4"/>
  <c r="AE43" i="4" s="1"/>
  <c r="AD40" i="4"/>
  <c r="AD43" i="4" s="1"/>
  <c r="AC40" i="4"/>
  <c r="AC43" i="4" s="1"/>
  <c r="AB40" i="4"/>
  <c r="AA40" i="4"/>
  <c r="Z40" i="4"/>
  <c r="Z43" i="4" s="1"/>
  <c r="Y40" i="4"/>
  <c r="X40" i="4"/>
  <c r="W40" i="4"/>
  <c r="V40" i="4"/>
  <c r="V43" i="4" s="1"/>
  <c r="U40" i="4"/>
  <c r="T40" i="4"/>
  <c r="S40" i="4"/>
  <c r="S43" i="4" s="1"/>
  <c r="R40" i="4"/>
  <c r="R43" i="4" s="1"/>
  <c r="Q40" i="4"/>
  <c r="Q43" i="4" s="1"/>
  <c r="P40" i="4"/>
  <c r="O40" i="4"/>
  <c r="O43" i="4" s="1"/>
  <c r="O52" i="4" s="1"/>
  <c r="N40" i="4"/>
  <c r="N43" i="4" s="1"/>
  <c r="M40" i="4"/>
  <c r="M43" i="4" s="1"/>
  <c r="L40" i="4"/>
  <c r="K40" i="4"/>
  <c r="J40" i="4"/>
  <c r="I40" i="4"/>
  <c r="H40" i="4"/>
  <c r="G40" i="4"/>
  <c r="G43" i="4" s="1"/>
  <c r="F40" i="4"/>
  <c r="F43" i="4" s="1"/>
  <c r="F56" i="4" s="1"/>
  <c r="E40" i="4"/>
  <c r="E43" i="4" s="1"/>
  <c r="E56" i="4" s="1"/>
  <c r="D40" i="4"/>
  <c r="C40" i="4"/>
  <c r="B39" i="4"/>
  <c r="B43" i="4" s="1"/>
  <c r="B56" i="4" s="1"/>
  <c r="D29" i="4"/>
  <c r="B20" i="4"/>
  <c r="B19" i="4"/>
  <c r="AH81" i="4" s="1"/>
  <c r="E14" i="4"/>
  <c r="B13" i="4"/>
  <c r="B12" i="4"/>
  <c r="AN46" i="4" s="1"/>
  <c r="K5" i="4"/>
  <c r="K4" i="4"/>
  <c r="AJ126" i="1"/>
  <c r="AY125" i="1"/>
  <c r="AY126" i="1" s="1"/>
  <c r="AV125" i="1"/>
  <c r="AV126" i="1" s="1"/>
  <c r="AU125" i="1"/>
  <c r="AJ125" i="1"/>
  <c r="AI125" i="1"/>
  <c r="AH125" i="1"/>
  <c r="AG125" i="1"/>
  <c r="AC125" i="1"/>
  <c r="X125" i="1"/>
  <c r="X126" i="1" s="1"/>
  <c r="W125" i="1"/>
  <c r="L125" i="1"/>
  <c r="K125" i="1"/>
  <c r="I125" i="1"/>
  <c r="F125" i="1"/>
  <c r="AV124" i="1"/>
  <c r="AU124" i="1"/>
  <c r="AS124" i="1"/>
  <c r="AQ124" i="1"/>
  <c r="AL124" i="1"/>
  <c r="X124" i="1"/>
  <c r="W124" i="1"/>
  <c r="J124" i="1"/>
  <c r="I124" i="1"/>
  <c r="H124" i="1"/>
  <c r="G124" i="1"/>
  <c r="AY123" i="1"/>
  <c r="AY124" i="1" s="1"/>
  <c r="AX123" i="1"/>
  <c r="AW123" i="1"/>
  <c r="AV123" i="1"/>
  <c r="AU123" i="1"/>
  <c r="AT123" i="1"/>
  <c r="AS123" i="1"/>
  <c r="AR123" i="1"/>
  <c r="AR124" i="1" s="1"/>
  <c r="AQ123" i="1"/>
  <c r="AP123" i="1"/>
  <c r="AO123" i="1"/>
  <c r="AO124" i="1" s="1"/>
  <c r="AN123" i="1"/>
  <c r="AM123" i="1"/>
  <c r="AL123" i="1"/>
  <c r="AK123" i="1"/>
  <c r="AJ123" i="1"/>
  <c r="AJ124" i="1" s="1"/>
  <c r="AI123" i="1"/>
  <c r="AH123" i="1"/>
  <c r="AG123" i="1"/>
  <c r="AG124" i="1" s="1"/>
  <c r="AF123" i="1"/>
  <c r="AF124" i="1" s="1"/>
  <c r="AE123" i="1"/>
  <c r="AD123" i="1"/>
  <c r="AC123" i="1"/>
  <c r="AB123" i="1"/>
  <c r="AA123" i="1"/>
  <c r="Z123" i="1"/>
  <c r="Y123" i="1"/>
  <c r="X123" i="1"/>
  <c r="W123" i="1"/>
  <c r="V123" i="1"/>
  <c r="V124" i="1" s="1"/>
  <c r="U123" i="1"/>
  <c r="T123" i="1"/>
  <c r="T124" i="1" s="1"/>
  <c r="S123" i="1"/>
  <c r="R123" i="1"/>
  <c r="Q123" i="1"/>
  <c r="Q124" i="1" s="1"/>
  <c r="P123" i="1"/>
  <c r="O123" i="1"/>
  <c r="N123" i="1"/>
  <c r="M123" i="1"/>
  <c r="L123" i="1"/>
  <c r="K123" i="1"/>
  <c r="J123" i="1"/>
  <c r="J125" i="1" s="1"/>
  <c r="I123" i="1"/>
  <c r="H123" i="1"/>
  <c r="G123" i="1"/>
  <c r="F123" i="1"/>
  <c r="E123" i="1"/>
  <c r="E124" i="1" s="1"/>
  <c r="D123" i="1"/>
  <c r="C123" i="1"/>
  <c r="C124" i="1" s="1"/>
  <c r="B123" i="1"/>
  <c r="AW121" i="1"/>
  <c r="AT121" i="1"/>
  <c r="AS121" i="1"/>
  <c r="AR121" i="1"/>
  <c r="AN121" i="1"/>
  <c r="AJ121" i="1"/>
  <c r="AH121" i="1"/>
  <c r="AE121" i="1"/>
  <c r="AE122" i="1" s="1"/>
  <c r="AB121" i="1"/>
  <c r="X121" i="1"/>
  <c r="X122" i="1" s="1"/>
  <c r="M121" i="1"/>
  <c r="J121" i="1"/>
  <c r="H121" i="1"/>
  <c r="AY120" i="1"/>
  <c r="AV120" i="1"/>
  <c r="AV122" i="1" s="1"/>
  <c r="AT120" i="1"/>
  <c r="AQ120" i="1"/>
  <c r="AF120" i="1"/>
  <c r="AE120" i="1"/>
  <c r="S120" i="1"/>
  <c r="Q120" i="1"/>
  <c r="P120" i="1"/>
  <c r="L120" i="1"/>
  <c r="AY119" i="1"/>
  <c r="AX119" i="1"/>
  <c r="AW119" i="1"/>
  <c r="AV119" i="1"/>
  <c r="AU119" i="1"/>
  <c r="AU121" i="1" s="1"/>
  <c r="AT119" i="1"/>
  <c r="AS119" i="1"/>
  <c r="AR119" i="1"/>
  <c r="AQ119" i="1"/>
  <c r="AP119" i="1"/>
  <c r="AO119" i="1"/>
  <c r="AN119" i="1"/>
  <c r="AM119" i="1"/>
  <c r="AL119" i="1"/>
  <c r="AK119" i="1"/>
  <c r="AK121" i="1" s="1"/>
  <c r="AJ119" i="1"/>
  <c r="AI119" i="1"/>
  <c r="AH119" i="1"/>
  <c r="AG119" i="1"/>
  <c r="AF119" i="1"/>
  <c r="AE119" i="1"/>
  <c r="AD119" i="1"/>
  <c r="AC119" i="1"/>
  <c r="AB119" i="1"/>
  <c r="AA119" i="1"/>
  <c r="Z119" i="1"/>
  <c r="Y119" i="1"/>
  <c r="X119" i="1"/>
  <c r="W119" i="1"/>
  <c r="W121" i="1" s="1"/>
  <c r="V119" i="1"/>
  <c r="V121" i="1" s="1"/>
  <c r="U119" i="1"/>
  <c r="T119" i="1"/>
  <c r="S119" i="1"/>
  <c r="R119" i="1"/>
  <c r="Q119" i="1"/>
  <c r="P119" i="1"/>
  <c r="O119" i="1"/>
  <c r="O120" i="1" s="1"/>
  <c r="N119" i="1"/>
  <c r="M119" i="1"/>
  <c r="L119" i="1"/>
  <c r="K119" i="1"/>
  <c r="K121" i="1" s="1"/>
  <c r="J119" i="1"/>
  <c r="I119" i="1"/>
  <c r="H119" i="1"/>
  <c r="G119" i="1"/>
  <c r="F119" i="1"/>
  <c r="E119" i="1"/>
  <c r="E120" i="1" s="1"/>
  <c r="D119" i="1"/>
  <c r="C119" i="1"/>
  <c r="C120" i="1" s="1"/>
  <c r="B119" i="1"/>
  <c r="AT117" i="1"/>
  <c r="AS117" i="1"/>
  <c r="AM117" i="1"/>
  <c r="AH117" i="1"/>
  <c r="AD117" i="1"/>
  <c r="AC117" i="1"/>
  <c r="AB117" i="1"/>
  <c r="X117" i="1"/>
  <c r="V117" i="1"/>
  <c r="O117" i="1"/>
  <c r="M117" i="1"/>
  <c r="L117" i="1"/>
  <c r="K117" i="1"/>
  <c r="H117" i="1"/>
  <c r="F117" i="1"/>
  <c r="AY116" i="1"/>
  <c r="AX116" i="1"/>
  <c r="AT116" i="1"/>
  <c r="AT118" i="1" s="1"/>
  <c r="AQ116" i="1"/>
  <c r="AP116" i="1"/>
  <c r="AJ116" i="1"/>
  <c r="AG116" i="1"/>
  <c r="AG118" i="1" s="1"/>
  <c r="AE116" i="1"/>
  <c r="R116" i="1"/>
  <c r="O116" i="1"/>
  <c r="N116" i="1"/>
  <c r="L116" i="1"/>
  <c r="C116" i="1"/>
  <c r="AY115" i="1"/>
  <c r="AX115" i="1"/>
  <c r="AW115" i="1"/>
  <c r="AV115" i="1"/>
  <c r="AV117" i="1" s="1"/>
  <c r="AU115" i="1"/>
  <c r="AU117" i="1" s="1"/>
  <c r="AT115" i="1"/>
  <c r="AS115" i="1"/>
  <c r="AR115" i="1"/>
  <c r="AQ115" i="1"/>
  <c r="AP115" i="1"/>
  <c r="AO115" i="1"/>
  <c r="AN115" i="1"/>
  <c r="AN117" i="1" s="1"/>
  <c r="AM115" i="1"/>
  <c r="AL115" i="1"/>
  <c r="AK115" i="1"/>
  <c r="AK117" i="1" s="1"/>
  <c r="AJ115" i="1"/>
  <c r="AI115" i="1"/>
  <c r="AH115" i="1"/>
  <c r="AG115" i="1"/>
  <c r="AF115" i="1"/>
  <c r="AE115" i="1"/>
  <c r="AD115" i="1"/>
  <c r="AC115" i="1"/>
  <c r="AB115" i="1"/>
  <c r="AA115" i="1"/>
  <c r="AA117" i="1" s="1"/>
  <c r="Z115" i="1"/>
  <c r="Z116" i="1" s="1"/>
  <c r="Y115" i="1"/>
  <c r="Y117" i="1" s="1"/>
  <c r="X115" i="1"/>
  <c r="W115" i="1"/>
  <c r="V115" i="1"/>
  <c r="U115" i="1"/>
  <c r="T115" i="1"/>
  <c r="S115" i="1"/>
  <c r="R115" i="1"/>
  <c r="Q115" i="1"/>
  <c r="P115" i="1"/>
  <c r="P116" i="1" s="1"/>
  <c r="O115" i="1"/>
  <c r="N115" i="1"/>
  <c r="M115" i="1"/>
  <c r="L115" i="1"/>
  <c r="K115" i="1"/>
  <c r="J115" i="1"/>
  <c r="J117" i="1" s="1"/>
  <c r="I115" i="1"/>
  <c r="H115" i="1"/>
  <c r="G115" i="1"/>
  <c r="F115" i="1"/>
  <c r="E115" i="1"/>
  <c r="D115" i="1"/>
  <c r="C115" i="1"/>
  <c r="B115" i="1"/>
  <c r="AY113" i="1"/>
  <c r="AX113" i="1"/>
  <c r="AW113" i="1"/>
  <c r="AV113" i="1"/>
  <c r="AV121" i="1" s="1"/>
  <c r="AU113" i="1"/>
  <c r="AT113" i="1"/>
  <c r="AS113" i="1"/>
  <c r="AR113" i="1"/>
  <c r="AR117" i="1" s="1"/>
  <c r="AQ113" i="1"/>
  <c r="AP113" i="1"/>
  <c r="AO113" i="1"/>
  <c r="AN113" i="1"/>
  <c r="AN125" i="1" s="1"/>
  <c r="AM113" i="1"/>
  <c r="AM125" i="1" s="1"/>
  <c r="AL113" i="1"/>
  <c r="AK113" i="1"/>
  <c r="AJ113" i="1"/>
  <c r="AI113" i="1"/>
  <c r="AH113" i="1"/>
  <c r="AG113" i="1"/>
  <c r="AG117" i="1" s="1"/>
  <c r="AF113" i="1"/>
  <c r="AE113" i="1"/>
  <c r="AD113" i="1"/>
  <c r="AD125" i="1" s="1"/>
  <c r="AC113" i="1"/>
  <c r="AC121" i="1" s="1"/>
  <c r="AB113" i="1"/>
  <c r="AB125" i="1" s="1"/>
  <c r="AA113" i="1"/>
  <c r="Z113" i="1"/>
  <c r="Y113" i="1"/>
  <c r="X113" i="1"/>
  <c r="W113" i="1"/>
  <c r="V113" i="1"/>
  <c r="U113" i="1"/>
  <c r="U121" i="1" s="1"/>
  <c r="T113" i="1"/>
  <c r="S113" i="1"/>
  <c r="R113" i="1"/>
  <c r="Q113" i="1"/>
  <c r="P113" i="1"/>
  <c r="O113" i="1"/>
  <c r="N113" i="1"/>
  <c r="M113" i="1"/>
  <c r="L113" i="1"/>
  <c r="L121" i="1" s="1"/>
  <c r="K113" i="1"/>
  <c r="J113" i="1"/>
  <c r="I113" i="1"/>
  <c r="I121" i="1" s="1"/>
  <c r="H113" i="1"/>
  <c r="G113" i="1"/>
  <c r="G117" i="1" s="1"/>
  <c r="F113" i="1"/>
  <c r="F121" i="1" s="1"/>
  <c r="E113" i="1"/>
  <c r="D113" i="1"/>
  <c r="C113" i="1"/>
  <c r="C125" i="1" s="1"/>
  <c r="C126" i="1" s="1"/>
  <c r="B113" i="1"/>
  <c r="AZ112" i="1"/>
  <c r="AY110" i="1"/>
  <c r="AV110" i="1"/>
  <c r="AT110" i="1"/>
  <c r="AQ110" i="1"/>
  <c r="AP110" i="1"/>
  <c r="AO110" i="1"/>
  <c r="AO120" i="1" s="1"/>
  <c r="AM110" i="1"/>
  <c r="AE110" i="1"/>
  <c r="AE124" i="1" s="1"/>
  <c r="AD110" i="1"/>
  <c r="AC110" i="1"/>
  <c r="AB110" i="1"/>
  <c r="X110" i="1"/>
  <c r="X120" i="1" s="1"/>
  <c r="V110" i="1"/>
  <c r="S110" i="1"/>
  <c r="R110" i="1"/>
  <c r="Q110" i="1"/>
  <c r="P110" i="1"/>
  <c r="O110" i="1"/>
  <c r="L110" i="1"/>
  <c r="L124" i="1" s="1"/>
  <c r="K110" i="1"/>
  <c r="I110" i="1"/>
  <c r="G110" i="1"/>
  <c r="F110" i="1"/>
  <c r="E110" i="1"/>
  <c r="C110" i="1"/>
  <c r="AY109" i="1"/>
  <c r="AX109" i="1"/>
  <c r="AX110" i="1" s="1"/>
  <c r="AW109" i="1"/>
  <c r="AW110" i="1" s="1"/>
  <c r="AV109" i="1"/>
  <c r="AU109" i="1"/>
  <c r="AU110" i="1" s="1"/>
  <c r="AT109" i="1"/>
  <c r="AS109" i="1"/>
  <c r="AS110" i="1" s="1"/>
  <c r="AR109" i="1"/>
  <c r="AR110" i="1" s="1"/>
  <c r="AQ109" i="1"/>
  <c r="AP109" i="1"/>
  <c r="AO109" i="1"/>
  <c r="AN109" i="1"/>
  <c r="AN110" i="1" s="1"/>
  <c r="AM109" i="1"/>
  <c r="AL109" i="1"/>
  <c r="AL110" i="1" s="1"/>
  <c r="AK109" i="1"/>
  <c r="AK110" i="1" s="1"/>
  <c r="AJ109" i="1"/>
  <c r="AJ110" i="1" s="1"/>
  <c r="AJ120" i="1" s="1"/>
  <c r="AI109" i="1"/>
  <c r="AI110" i="1" s="1"/>
  <c r="AH109" i="1"/>
  <c r="AH110" i="1" s="1"/>
  <c r="AG109" i="1"/>
  <c r="AG110" i="1" s="1"/>
  <c r="AG120" i="1" s="1"/>
  <c r="AF109" i="1"/>
  <c r="AF110" i="1" s="1"/>
  <c r="AF116" i="1" s="1"/>
  <c r="AE109" i="1"/>
  <c r="AD109" i="1"/>
  <c r="AC109" i="1"/>
  <c r="AB109" i="1"/>
  <c r="AA109" i="1"/>
  <c r="AA110" i="1" s="1"/>
  <c r="Z109" i="1"/>
  <c r="Z110" i="1" s="1"/>
  <c r="Y109" i="1"/>
  <c r="Y110" i="1" s="1"/>
  <c r="X109" i="1"/>
  <c r="W109" i="1"/>
  <c r="W110" i="1" s="1"/>
  <c r="V109" i="1"/>
  <c r="U109" i="1"/>
  <c r="U110" i="1" s="1"/>
  <c r="T109" i="1"/>
  <c r="T110" i="1" s="1"/>
  <c r="S109" i="1"/>
  <c r="R109" i="1"/>
  <c r="Q109" i="1"/>
  <c r="P109" i="1"/>
  <c r="O109" i="1"/>
  <c r="N109" i="1"/>
  <c r="N110" i="1" s="1"/>
  <c r="M109" i="1"/>
  <c r="M110" i="1" s="1"/>
  <c r="L109" i="1"/>
  <c r="K109" i="1"/>
  <c r="J109" i="1"/>
  <c r="J110" i="1" s="1"/>
  <c r="J120" i="1" s="1"/>
  <c r="I109" i="1"/>
  <c r="H109" i="1"/>
  <c r="H110" i="1" s="1"/>
  <c r="G109" i="1"/>
  <c r="F109" i="1"/>
  <c r="E109" i="1"/>
  <c r="D109" i="1"/>
  <c r="C109" i="1"/>
  <c r="B108" i="1"/>
  <c r="AZ107" i="1"/>
  <c r="AZ106" i="1"/>
  <c r="AS96" i="1"/>
  <c r="AF96" i="1"/>
  <c r="AJ95" i="1"/>
  <c r="AD95" i="1"/>
  <c r="S95" i="1"/>
  <c r="G95" i="1"/>
  <c r="AY94" i="1"/>
  <c r="AX94" i="1"/>
  <c r="AW94" i="1"/>
  <c r="AV94" i="1"/>
  <c r="AU94" i="1"/>
  <c r="AT94" i="1"/>
  <c r="AS94" i="1"/>
  <c r="AR94" i="1"/>
  <c r="AQ94" i="1"/>
  <c r="AP94" i="1"/>
  <c r="AP95" i="1" s="1"/>
  <c r="AO94" i="1"/>
  <c r="AN94" i="1"/>
  <c r="AM94" i="1"/>
  <c r="AL94" i="1"/>
  <c r="AK94" i="1"/>
  <c r="AJ94" i="1"/>
  <c r="AI94" i="1"/>
  <c r="AH94" i="1"/>
  <c r="AG94" i="1"/>
  <c r="AF94" i="1"/>
  <c r="AE94" i="1"/>
  <c r="AD94" i="1"/>
  <c r="AC94" i="1"/>
  <c r="AB94" i="1"/>
  <c r="AB95" i="1" s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O95" i="1" s="1"/>
  <c r="N94" i="1"/>
  <c r="M94" i="1"/>
  <c r="L94" i="1"/>
  <c r="K94" i="1"/>
  <c r="J94" i="1"/>
  <c r="I94" i="1"/>
  <c r="H94" i="1"/>
  <c r="G94" i="1"/>
  <c r="F94" i="1"/>
  <c r="E94" i="1"/>
  <c r="D94" i="1"/>
  <c r="C94" i="1"/>
  <c r="B94" i="1"/>
  <c r="AQ92" i="1"/>
  <c r="Q92" i="1"/>
  <c r="AJ91" i="1"/>
  <c r="L91" i="1"/>
  <c r="D91" i="1"/>
  <c r="AY90" i="1"/>
  <c r="AX90" i="1"/>
  <c r="AW90" i="1"/>
  <c r="AV90" i="1"/>
  <c r="AU90" i="1"/>
  <c r="AT90" i="1"/>
  <c r="AS90" i="1"/>
  <c r="AR90" i="1"/>
  <c r="AQ90" i="1"/>
  <c r="AP90" i="1"/>
  <c r="AO90" i="1"/>
  <c r="AN90" i="1"/>
  <c r="AM90" i="1"/>
  <c r="AM91" i="1" s="1"/>
  <c r="AL90" i="1"/>
  <c r="AK90" i="1"/>
  <c r="AJ90" i="1"/>
  <c r="AI90" i="1"/>
  <c r="AH90" i="1"/>
  <c r="AG90" i="1"/>
  <c r="AF90" i="1"/>
  <c r="AE90" i="1"/>
  <c r="AD90" i="1"/>
  <c r="AD91" i="1" s="1"/>
  <c r="AC90" i="1"/>
  <c r="AC91" i="1" s="1"/>
  <c r="AB90" i="1"/>
  <c r="AA90" i="1"/>
  <c r="Z90" i="1"/>
  <c r="Y90" i="1"/>
  <c r="X90" i="1"/>
  <c r="W90" i="1"/>
  <c r="V90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H91" i="1" s="1"/>
  <c r="G90" i="1"/>
  <c r="F90" i="1"/>
  <c r="E90" i="1"/>
  <c r="D90" i="1"/>
  <c r="C90" i="1"/>
  <c r="B90" i="1"/>
  <c r="AS88" i="1"/>
  <c r="AF88" i="1"/>
  <c r="AY87" i="1"/>
  <c r="AW87" i="1"/>
  <c r="AV87" i="1"/>
  <c r="AE87" i="1"/>
  <c r="AB87" i="1"/>
  <c r="Z87" i="1"/>
  <c r="P87" i="1"/>
  <c r="L87" i="1"/>
  <c r="D87" i="1"/>
  <c r="AY86" i="1"/>
  <c r="AX86" i="1"/>
  <c r="AW86" i="1"/>
  <c r="AV86" i="1"/>
  <c r="AU86" i="1"/>
  <c r="AT86" i="1"/>
  <c r="AS86" i="1"/>
  <c r="AR86" i="1"/>
  <c r="AQ86" i="1"/>
  <c r="AP86" i="1"/>
  <c r="AO86" i="1"/>
  <c r="AN86" i="1"/>
  <c r="AM86" i="1"/>
  <c r="AL86" i="1"/>
  <c r="AK86" i="1"/>
  <c r="AJ86" i="1"/>
  <c r="AI86" i="1"/>
  <c r="AH86" i="1"/>
  <c r="AG86" i="1"/>
  <c r="AF86" i="1"/>
  <c r="AE86" i="1"/>
  <c r="AD86" i="1"/>
  <c r="AC86" i="1"/>
  <c r="AB86" i="1"/>
  <c r="AA86" i="1"/>
  <c r="Z86" i="1"/>
  <c r="Y86" i="1"/>
  <c r="X86" i="1"/>
  <c r="W86" i="1"/>
  <c r="V86" i="1"/>
  <c r="U86" i="1"/>
  <c r="T86" i="1"/>
  <c r="S86" i="1"/>
  <c r="R86" i="1"/>
  <c r="Q86" i="1"/>
  <c r="Q88" i="1" s="1"/>
  <c r="P86" i="1"/>
  <c r="O86" i="1"/>
  <c r="N86" i="1"/>
  <c r="M86" i="1"/>
  <c r="L86" i="1"/>
  <c r="K86" i="1"/>
  <c r="J86" i="1"/>
  <c r="I86" i="1"/>
  <c r="H86" i="1"/>
  <c r="G86" i="1"/>
  <c r="F86" i="1"/>
  <c r="E86" i="1"/>
  <c r="D86" i="1"/>
  <c r="C86" i="1"/>
  <c r="B86" i="1"/>
  <c r="G84" i="1"/>
  <c r="G88" i="1" s="1"/>
  <c r="G89" i="1" s="1"/>
  <c r="AU83" i="1"/>
  <c r="AT83" i="1"/>
  <c r="AS83" i="1"/>
  <c r="AR83" i="1"/>
  <c r="AQ83" i="1"/>
  <c r="AP83" i="1"/>
  <c r="AO83" i="1"/>
  <c r="AM83" i="1"/>
  <c r="AK83" i="1"/>
  <c r="AK84" i="1" s="1"/>
  <c r="AK88" i="1" s="1"/>
  <c r="AF83" i="1"/>
  <c r="AE83" i="1"/>
  <c r="AD83" i="1"/>
  <c r="AC83" i="1"/>
  <c r="AC84" i="1" s="1"/>
  <c r="AB83" i="1"/>
  <c r="Y83" i="1"/>
  <c r="X83" i="1"/>
  <c r="V83" i="1"/>
  <c r="V84" i="1" s="1"/>
  <c r="U83" i="1"/>
  <c r="U84" i="1" s="1"/>
  <c r="Q83" i="1"/>
  <c r="P83" i="1"/>
  <c r="O83" i="1"/>
  <c r="L83" i="1"/>
  <c r="K83" i="1"/>
  <c r="I83" i="1"/>
  <c r="H83" i="1"/>
  <c r="G83" i="1"/>
  <c r="F83" i="1"/>
  <c r="AZ82" i="1"/>
  <c r="AY81" i="1"/>
  <c r="AX81" i="1"/>
  <c r="AV81" i="1"/>
  <c r="AU81" i="1"/>
  <c r="AU84" i="1" s="1"/>
  <c r="AT81" i="1"/>
  <c r="AT84" i="1" s="1"/>
  <c r="AS81" i="1"/>
  <c r="AS84" i="1" s="1"/>
  <c r="AS92" i="1" s="1"/>
  <c r="AR81" i="1"/>
  <c r="AR84" i="1" s="1"/>
  <c r="AR88" i="1" s="1"/>
  <c r="AQ81" i="1"/>
  <c r="AQ84" i="1" s="1"/>
  <c r="AQ96" i="1" s="1"/>
  <c r="AL81" i="1"/>
  <c r="AK81" i="1"/>
  <c r="AI81" i="1"/>
  <c r="AH81" i="1"/>
  <c r="AG81" i="1"/>
  <c r="AF81" i="1"/>
  <c r="AF84" i="1" s="1"/>
  <c r="AF92" i="1" s="1"/>
  <c r="AE81" i="1"/>
  <c r="AC81" i="1"/>
  <c r="AB81" i="1"/>
  <c r="AB84" i="1" s="1"/>
  <c r="AA81" i="1"/>
  <c r="V81" i="1"/>
  <c r="U81" i="1"/>
  <c r="T81" i="1"/>
  <c r="S81" i="1"/>
  <c r="Q81" i="1"/>
  <c r="Q84" i="1" s="1"/>
  <c r="P81" i="1"/>
  <c r="O81" i="1"/>
  <c r="N81" i="1"/>
  <c r="L81" i="1"/>
  <c r="K81" i="1"/>
  <c r="K84" i="1" s="1"/>
  <c r="G81" i="1"/>
  <c r="E81" i="1"/>
  <c r="D81" i="1"/>
  <c r="C81" i="1"/>
  <c r="B81" i="1"/>
  <c r="AZ80" i="1"/>
  <c r="AY78" i="1"/>
  <c r="AP78" i="1"/>
  <c r="AN78" i="1"/>
  <c r="AL78" i="1"/>
  <c r="AK78" i="1"/>
  <c r="AI78" i="1"/>
  <c r="AI87" i="1" s="1"/>
  <c r="AF78" i="1"/>
  <c r="AE78" i="1"/>
  <c r="Y78" i="1"/>
  <c r="Y87" i="1" s="1"/>
  <c r="P78" i="1"/>
  <c r="P95" i="1" s="1"/>
  <c r="G78" i="1"/>
  <c r="G87" i="1" s="1"/>
  <c r="F78" i="1"/>
  <c r="D78" i="1"/>
  <c r="D95" i="1" s="1"/>
  <c r="B78" i="1"/>
  <c r="AY77" i="1"/>
  <c r="AX77" i="1"/>
  <c r="AW77" i="1"/>
  <c r="AV77" i="1"/>
  <c r="AU77" i="1"/>
  <c r="AU78" i="1" s="1"/>
  <c r="AU91" i="1" s="1"/>
  <c r="AT77" i="1"/>
  <c r="AS77" i="1"/>
  <c r="AR77" i="1"/>
  <c r="AQ77" i="1"/>
  <c r="AQ78" i="1" s="1"/>
  <c r="AP77" i="1"/>
  <c r="AO77" i="1"/>
  <c r="AO78" i="1" s="1"/>
  <c r="AN77" i="1"/>
  <c r="AM77" i="1"/>
  <c r="AL77" i="1"/>
  <c r="AK77" i="1"/>
  <c r="AJ77" i="1"/>
  <c r="AI77" i="1"/>
  <c r="AH77" i="1"/>
  <c r="AG77" i="1"/>
  <c r="AF77" i="1"/>
  <c r="AE77" i="1"/>
  <c r="AD77" i="1"/>
  <c r="AC77" i="1"/>
  <c r="AC78" i="1" s="1"/>
  <c r="AC87" i="1" s="1"/>
  <c r="AB77" i="1"/>
  <c r="AB78" i="1" s="1"/>
  <c r="AA77" i="1"/>
  <c r="Z77" i="1"/>
  <c r="Y77" i="1"/>
  <c r="X77" i="1"/>
  <c r="W77" i="1"/>
  <c r="V77" i="1"/>
  <c r="U77" i="1"/>
  <c r="U78" i="1" s="1"/>
  <c r="U87" i="1" s="1"/>
  <c r="T77" i="1"/>
  <c r="S77" i="1"/>
  <c r="S78" i="1" s="1"/>
  <c r="S87" i="1" s="1"/>
  <c r="R77" i="1"/>
  <c r="R78" i="1" s="1"/>
  <c r="Q77" i="1"/>
  <c r="Q78" i="1" s="1"/>
  <c r="P77" i="1"/>
  <c r="O77" i="1"/>
  <c r="N77" i="1"/>
  <c r="M77" i="1"/>
  <c r="L77" i="1"/>
  <c r="K77" i="1"/>
  <c r="J77" i="1"/>
  <c r="I77" i="1"/>
  <c r="H77" i="1"/>
  <c r="G77" i="1"/>
  <c r="F77" i="1"/>
  <c r="E77" i="1"/>
  <c r="E78" i="1" s="1"/>
  <c r="D77" i="1"/>
  <c r="AZ77" i="1" s="1"/>
  <c r="C77" i="1"/>
  <c r="AZ76" i="1"/>
  <c r="B76" i="1"/>
  <c r="AY75" i="1"/>
  <c r="AX75" i="1"/>
  <c r="AX78" i="1" s="1"/>
  <c r="AW75" i="1"/>
  <c r="AW78" i="1" s="1"/>
  <c r="AW91" i="1" s="1"/>
  <c r="AV75" i="1"/>
  <c r="AV78" i="1" s="1"/>
  <c r="AU75" i="1"/>
  <c r="AT75" i="1"/>
  <c r="AS75" i="1"/>
  <c r="AS78" i="1" s="1"/>
  <c r="AS87" i="1" s="1"/>
  <c r="AR75" i="1"/>
  <c r="AR78" i="1" s="1"/>
  <c r="AR91" i="1" s="1"/>
  <c r="AQ75" i="1"/>
  <c r="AP75" i="1"/>
  <c r="AO75" i="1"/>
  <c r="AN75" i="1"/>
  <c r="AM75" i="1"/>
  <c r="AM78" i="1" s="1"/>
  <c r="AM87" i="1" s="1"/>
  <c r="AL75" i="1"/>
  <c r="AK75" i="1"/>
  <c r="AJ75" i="1"/>
  <c r="AJ78" i="1" s="1"/>
  <c r="AJ87" i="1" s="1"/>
  <c r="AI75" i="1"/>
  <c r="AH75" i="1"/>
  <c r="AG75" i="1"/>
  <c r="AG78" i="1" s="1"/>
  <c r="AF75" i="1"/>
  <c r="AE75" i="1"/>
  <c r="AD75" i="1"/>
  <c r="AD78" i="1" s="1"/>
  <c r="AC75" i="1"/>
  <c r="AB75" i="1"/>
  <c r="AA75" i="1"/>
  <c r="AA78" i="1" s="1"/>
  <c r="AA87" i="1" s="1"/>
  <c r="Z75" i="1"/>
  <c r="Z78" i="1" s="1"/>
  <c r="Y75" i="1"/>
  <c r="X75" i="1"/>
  <c r="X78" i="1" s="1"/>
  <c r="X87" i="1" s="1"/>
  <c r="W75" i="1"/>
  <c r="V75" i="1"/>
  <c r="U75" i="1"/>
  <c r="T75" i="1"/>
  <c r="T78" i="1" s="1"/>
  <c r="S75" i="1"/>
  <c r="R75" i="1"/>
  <c r="Q75" i="1"/>
  <c r="P75" i="1"/>
  <c r="O75" i="1"/>
  <c r="O78" i="1" s="1"/>
  <c r="O87" i="1" s="1"/>
  <c r="N75" i="1"/>
  <c r="N78" i="1" s="1"/>
  <c r="M75" i="1"/>
  <c r="M78" i="1" s="1"/>
  <c r="M87" i="1" s="1"/>
  <c r="L75" i="1"/>
  <c r="L78" i="1" s="1"/>
  <c r="K75" i="1"/>
  <c r="J75" i="1"/>
  <c r="I75" i="1"/>
  <c r="H75" i="1"/>
  <c r="H78" i="1" s="1"/>
  <c r="H87" i="1" s="1"/>
  <c r="G75" i="1"/>
  <c r="F75" i="1"/>
  <c r="E75" i="1"/>
  <c r="D75" i="1"/>
  <c r="C75" i="1"/>
  <c r="C78" i="1" s="1"/>
  <c r="C87" i="1" s="1"/>
  <c r="B75" i="1"/>
  <c r="AZ74" i="1"/>
  <c r="AS60" i="1"/>
  <c r="AO60" i="1"/>
  <c r="AF60" i="1"/>
  <c r="AB60" i="1"/>
  <c r="Z60" i="1"/>
  <c r="Y60" i="1"/>
  <c r="K60" i="1"/>
  <c r="AY59" i="1"/>
  <c r="AY60" i="1" s="1"/>
  <c r="AX59" i="1"/>
  <c r="AX60" i="1" s="1"/>
  <c r="AW59" i="1"/>
  <c r="AW60" i="1" s="1"/>
  <c r="AV59" i="1"/>
  <c r="AU59" i="1"/>
  <c r="AU60" i="1" s="1"/>
  <c r="AT59" i="1"/>
  <c r="AT60" i="1" s="1"/>
  <c r="AS59" i="1"/>
  <c r="AR59" i="1"/>
  <c r="AQ59" i="1"/>
  <c r="AP59" i="1"/>
  <c r="AO59" i="1"/>
  <c r="AN59" i="1"/>
  <c r="AM59" i="1"/>
  <c r="AM60" i="1" s="1"/>
  <c r="AL59" i="1"/>
  <c r="AL60" i="1" s="1"/>
  <c r="AK59" i="1"/>
  <c r="AK60" i="1" s="1"/>
  <c r="AJ59" i="1"/>
  <c r="AI59" i="1"/>
  <c r="AH59" i="1"/>
  <c r="AG59" i="1"/>
  <c r="AF59" i="1"/>
  <c r="AE59" i="1"/>
  <c r="AD59" i="1"/>
  <c r="AC59" i="1"/>
  <c r="AB59" i="1"/>
  <c r="AA59" i="1"/>
  <c r="AA60" i="1" s="1"/>
  <c r="Z59" i="1"/>
  <c r="Y59" i="1"/>
  <c r="X59" i="1"/>
  <c r="W59" i="1"/>
  <c r="W60" i="1" s="1"/>
  <c r="V59" i="1"/>
  <c r="U59" i="1"/>
  <c r="T59" i="1"/>
  <c r="S59" i="1"/>
  <c r="R59" i="1"/>
  <c r="Q59" i="1"/>
  <c r="P59" i="1"/>
  <c r="O59" i="1"/>
  <c r="O60" i="1" s="1"/>
  <c r="N59" i="1"/>
  <c r="M59" i="1"/>
  <c r="L59" i="1"/>
  <c r="K59" i="1"/>
  <c r="J59" i="1"/>
  <c r="J60" i="1" s="1"/>
  <c r="I59" i="1"/>
  <c r="H59" i="1"/>
  <c r="G59" i="1"/>
  <c r="F59" i="1"/>
  <c r="E59" i="1"/>
  <c r="E60" i="1" s="1"/>
  <c r="D59" i="1"/>
  <c r="D60" i="1" s="1"/>
  <c r="C59" i="1"/>
  <c r="C60" i="1" s="1"/>
  <c r="B59" i="1"/>
  <c r="B60" i="1" s="1"/>
  <c r="AU56" i="1"/>
  <c r="AQ56" i="1"/>
  <c r="AM56" i="1"/>
  <c r="W56" i="1"/>
  <c r="P56" i="1"/>
  <c r="N56" i="1"/>
  <c r="M56" i="1"/>
  <c r="K56" i="1"/>
  <c r="AY55" i="1"/>
  <c r="AX55" i="1"/>
  <c r="AW55" i="1"/>
  <c r="AW56" i="1" s="1"/>
  <c r="AV55" i="1"/>
  <c r="AU55" i="1"/>
  <c r="AT55" i="1"/>
  <c r="AT56" i="1" s="1"/>
  <c r="AS55" i="1"/>
  <c r="AR55" i="1"/>
  <c r="AR56" i="1" s="1"/>
  <c r="AQ55" i="1"/>
  <c r="AP55" i="1"/>
  <c r="AO55" i="1"/>
  <c r="AN55" i="1"/>
  <c r="AM55" i="1"/>
  <c r="AL55" i="1"/>
  <c r="AL56" i="1" s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Y56" i="1" s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H56" i="1" s="1"/>
  <c r="G55" i="1"/>
  <c r="F55" i="1"/>
  <c r="E55" i="1"/>
  <c r="D55" i="1"/>
  <c r="C55" i="1"/>
  <c r="B55" i="1"/>
  <c r="AS52" i="1"/>
  <c r="AR52" i="1"/>
  <c r="AP52" i="1"/>
  <c r="AO52" i="1"/>
  <c r="AK52" i="1"/>
  <c r="AJ52" i="1"/>
  <c r="AE52" i="1"/>
  <c r="K52" i="1"/>
  <c r="G52" i="1"/>
  <c r="F52" i="1"/>
  <c r="AY51" i="1"/>
  <c r="AX51" i="1"/>
  <c r="AW51" i="1"/>
  <c r="AW52" i="1" s="1"/>
  <c r="AV51" i="1"/>
  <c r="AU51" i="1"/>
  <c r="AU52" i="1" s="1"/>
  <c r="AT51" i="1"/>
  <c r="AT52" i="1" s="1"/>
  <c r="AS51" i="1"/>
  <c r="AR51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Y52" i="1" s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B51" i="1"/>
  <c r="AY48" i="1"/>
  <c r="AX48" i="1"/>
  <c r="AW48" i="1"/>
  <c r="AU48" i="1"/>
  <c r="AQ48" i="1"/>
  <c r="AO48" i="1"/>
  <c r="AN48" i="1"/>
  <c r="AL48" i="1"/>
  <c r="AK48" i="1"/>
  <c r="AI48" i="1"/>
  <c r="AH48" i="1"/>
  <c r="AG48" i="1"/>
  <c r="AF48" i="1"/>
  <c r="AB48" i="1"/>
  <c r="AA48" i="1"/>
  <c r="Y48" i="1"/>
  <c r="W48" i="1"/>
  <c r="V48" i="1"/>
  <c r="U48" i="1"/>
  <c r="T48" i="1"/>
  <c r="S48" i="1"/>
  <c r="R48" i="1"/>
  <c r="N48" i="1"/>
  <c r="K48" i="1"/>
  <c r="J48" i="1"/>
  <c r="I48" i="1"/>
  <c r="H48" i="1"/>
  <c r="G48" i="1"/>
  <c r="F48" i="1"/>
  <c r="E48" i="1"/>
  <c r="D48" i="1"/>
  <c r="AZ47" i="1"/>
  <c r="AW46" i="1"/>
  <c r="AW49" i="1" s="1"/>
  <c r="AU46" i="1"/>
  <c r="AU49" i="1" s="1"/>
  <c r="AT46" i="1"/>
  <c r="AS46" i="1"/>
  <c r="AE46" i="1"/>
  <c r="AC46" i="1"/>
  <c r="U46" i="1"/>
  <c r="T46" i="1"/>
  <c r="T49" i="1" s="1"/>
  <c r="S46" i="1"/>
  <c r="R46" i="1"/>
  <c r="R49" i="1" s="1"/>
  <c r="Q46" i="1"/>
  <c r="E46" i="1"/>
  <c r="E49" i="1" s="1"/>
  <c r="E53" i="1" s="1"/>
  <c r="C46" i="1"/>
  <c r="AZ45" i="1"/>
  <c r="AX43" i="1"/>
  <c r="AW43" i="1"/>
  <c r="AU43" i="1"/>
  <c r="AT43" i="1"/>
  <c r="AS43" i="1"/>
  <c r="AS56" i="1" s="1"/>
  <c r="AO43" i="1"/>
  <c r="AO56" i="1" s="1"/>
  <c r="AN43" i="1"/>
  <c r="AK43" i="1"/>
  <c r="AJ43" i="1"/>
  <c r="AJ56" i="1" s="1"/>
  <c r="AD43" i="1"/>
  <c r="AC43" i="1"/>
  <c r="AC56" i="1" s="1"/>
  <c r="AB43" i="1"/>
  <c r="AA43" i="1"/>
  <c r="Z43" i="1"/>
  <c r="Y43" i="1"/>
  <c r="W43" i="1"/>
  <c r="W52" i="1" s="1"/>
  <c r="Q43" i="1"/>
  <c r="P43" i="1"/>
  <c r="N43" i="1"/>
  <c r="N52" i="1" s="1"/>
  <c r="M43" i="1"/>
  <c r="M52" i="1" s="1"/>
  <c r="K43" i="1"/>
  <c r="J43" i="1"/>
  <c r="J56" i="1" s="1"/>
  <c r="I43" i="1"/>
  <c r="I60" i="1" s="1"/>
  <c r="D43" i="1"/>
  <c r="D52" i="1" s="1"/>
  <c r="C43" i="1"/>
  <c r="B43" i="1"/>
  <c r="AZ42" i="1"/>
  <c r="AZ41" i="1"/>
  <c r="AY40" i="1"/>
  <c r="AY43" i="1" s="1"/>
  <c r="AY56" i="1" s="1"/>
  <c r="AX40" i="1"/>
  <c r="AW40" i="1"/>
  <c r="AV40" i="1"/>
  <c r="AV43" i="1" s="1"/>
  <c r="AV52" i="1" s="1"/>
  <c r="AU40" i="1"/>
  <c r="AT40" i="1"/>
  <c r="AS40" i="1"/>
  <c r="AR40" i="1"/>
  <c r="AR43" i="1" s="1"/>
  <c r="AR60" i="1" s="1"/>
  <c r="AQ40" i="1"/>
  <c r="AQ43" i="1" s="1"/>
  <c r="AP40" i="1"/>
  <c r="AP43" i="1" s="1"/>
  <c r="AP56" i="1" s="1"/>
  <c r="AO40" i="1"/>
  <c r="AN40" i="1"/>
  <c r="AM40" i="1"/>
  <c r="AM43" i="1" s="1"/>
  <c r="AM52" i="1" s="1"/>
  <c r="AL40" i="1"/>
  <c r="AL43" i="1" s="1"/>
  <c r="AL52" i="1" s="1"/>
  <c r="AK40" i="1"/>
  <c r="AJ40" i="1"/>
  <c r="AI40" i="1"/>
  <c r="AI43" i="1" s="1"/>
  <c r="AH40" i="1"/>
  <c r="AH43" i="1" s="1"/>
  <c r="AG40" i="1"/>
  <c r="AG43" i="1" s="1"/>
  <c r="AF40" i="1"/>
  <c r="AF43" i="1" s="1"/>
  <c r="AE40" i="1"/>
  <c r="AE43" i="1" s="1"/>
  <c r="AE56" i="1" s="1"/>
  <c r="AD40" i="1"/>
  <c r="AC40" i="1"/>
  <c r="AB40" i="1"/>
  <c r="AA40" i="1"/>
  <c r="Z40" i="1"/>
  <c r="Y40" i="1"/>
  <c r="X40" i="1"/>
  <c r="X43" i="1" s="1"/>
  <c r="W40" i="1"/>
  <c r="V40" i="1"/>
  <c r="V43" i="1" s="1"/>
  <c r="U40" i="1"/>
  <c r="U43" i="1" s="1"/>
  <c r="T40" i="1"/>
  <c r="T43" i="1" s="1"/>
  <c r="T52" i="1" s="1"/>
  <c r="S40" i="1"/>
  <c r="S43" i="1" s="1"/>
  <c r="R40" i="1"/>
  <c r="R43" i="1" s="1"/>
  <c r="Q40" i="1"/>
  <c r="P40" i="1"/>
  <c r="O40" i="1"/>
  <c r="O43" i="1" s="1"/>
  <c r="N40" i="1"/>
  <c r="M40" i="1"/>
  <c r="L40" i="1"/>
  <c r="L43" i="1" s="1"/>
  <c r="L56" i="1" s="1"/>
  <c r="K40" i="1"/>
  <c r="J40" i="1"/>
  <c r="I40" i="1"/>
  <c r="H40" i="1"/>
  <c r="H43" i="1" s="1"/>
  <c r="H60" i="1" s="1"/>
  <c r="G40" i="1"/>
  <c r="G43" i="1" s="1"/>
  <c r="G56" i="1" s="1"/>
  <c r="F40" i="1"/>
  <c r="F43" i="1" s="1"/>
  <c r="F56" i="1" s="1"/>
  <c r="E40" i="1"/>
  <c r="E43" i="1" s="1"/>
  <c r="D40" i="1"/>
  <c r="C40" i="1"/>
  <c r="AZ39" i="1"/>
  <c r="B39" i="1"/>
  <c r="D29" i="1"/>
  <c r="B20" i="1"/>
  <c r="B19" i="1"/>
  <c r="AN81" i="1" s="1"/>
  <c r="E14" i="1"/>
  <c r="S83" i="1" s="1"/>
  <c r="B13" i="1"/>
  <c r="B12" i="1"/>
  <c r="K5" i="1"/>
  <c r="K4" i="1"/>
  <c r="T91" i="1" l="1"/>
  <c r="T87" i="1"/>
  <c r="Q87" i="1"/>
  <c r="Q91" i="1"/>
  <c r="Q93" i="1" s="1"/>
  <c r="W96" i="5"/>
  <c r="W88" i="5"/>
  <c r="P61" i="5"/>
  <c r="P57" i="5"/>
  <c r="P53" i="5"/>
  <c r="E120" i="6"/>
  <c r="E116" i="6"/>
  <c r="Z56" i="4"/>
  <c r="Z52" i="4"/>
  <c r="E87" i="1"/>
  <c r="E91" i="1"/>
  <c r="W124" i="4"/>
  <c r="W120" i="4"/>
  <c r="W116" i="4"/>
  <c r="C49" i="1"/>
  <c r="R53" i="1"/>
  <c r="R57" i="1"/>
  <c r="R61" i="1"/>
  <c r="AL88" i="4"/>
  <c r="AL92" i="4"/>
  <c r="AL96" i="4"/>
  <c r="Y116" i="1"/>
  <c r="Y120" i="1"/>
  <c r="I49" i="4"/>
  <c r="AF125" i="4"/>
  <c r="AF121" i="4"/>
  <c r="AF117" i="4"/>
  <c r="AQ120" i="4"/>
  <c r="AQ116" i="4"/>
  <c r="H92" i="5"/>
  <c r="H91" i="5"/>
  <c r="T91" i="5"/>
  <c r="T92" i="5"/>
  <c r="AQ56" i="6"/>
  <c r="Q120" i="6"/>
  <c r="Q124" i="6"/>
  <c r="AC120" i="6"/>
  <c r="AC116" i="6"/>
  <c r="AC124" i="6"/>
  <c r="AO120" i="6"/>
  <c r="AO124" i="6"/>
  <c r="AO116" i="6"/>
  <c r="R91" i="7"/>
  <c r="R87" i="7"/>
  <c r="AP91" i="7"/>
  <c r="AP87" i="7"/>
  <c r="B84" i="7"/>
  <c r="AI84" i="7"/>
  <c r="AI88" i="7" s="1"/>
  <c r="U56" i="1"/>
  <c r="U52" i="1"/>
  <c r="AG52" i="1"/>
  <c r="AG56" i="1"/>
  <c r="AB96" i="1"/>
  <c r="AB97" i="1" s="1"/>
  <c r="AB88" i="1"/>
  <c r="AB89" i="1" s="1"/>
  <c r="AB118" i="1"/>
  <c r="R61" i="4"/>
  <c r="R53" i="4"/>
  <c r="R57" i="4"/>
  <c r="X88" i="4"/>
  <c r="X96" i="4"/>
  <c r="C116" i="4"/>
  <c r="C124" i="4"/>
  <c r="C120" i="4"/>
  <c r="AA120" i="4"/>
  <c r="AA116" i="4"/>
  <c r="AA124" i="4"/>
  <c r="AY116" i="4"/>
  <c r="AY120" i="4"/>
  <c r="AK49" i="6"/>
  <c r="AL96" i="6"/>
  <c r="V56" i="1"/>
  <c r="V52" i="1"/>
  <c r="AH52" i="1"/>
  <c r="AH56" i="1"/>
  <c r="AD52" i="1"/>
  <c r="AD56" i="1"/>
  <c r="AU88" i="1"/>
  <c r="AU89" i="1" s="1"/>
  <c r="AU92" i="1"/>
  <c r="AU93" i="1" s="1"/>
  <c r="AU96" i="1"/>
  <c r="AU97" i="1" s="1"/>
  <c r="F91" i="1"/>
  <c r="AM120" i="1"/>
  <c r="AM116" i="1"/>
  <c r="V95" i="4"/>
  <c r="V87" i="4"/>
  <c r="AR91" i="4"/>
  <c r="AR87" i="4"/>
  <c r="B88" i="4"/>
  <c r="B92" i="4"/>
  <c r="B96" i="4"/>
  <c r="Z96" i="5"/>
  <c r="Z88" i="5"/>
  <c r="AI52" i="1"/>
  <c r="AI56" i="1"/>
  <c r="AI60" i="1"/>
  <c r="E54" i="1"/>
  <c r="B87" i="1"/>
  <c r="S92" i="1"/>
  <c r="S125" i="1"/>
  <c r="S126" i="1" s="1"/>
  <c r="S117" i="1"/>
  <c r="S118" i="1" s="1"/>
  <c r="S121" i="1"/>
  <c r="S122" i="1" s="1"/>
  <c r="AQ121" i="1"/>
  <c r="AQ122" i="1" s="1"/>
  <c r="AQ117" i="1"/>
  <c r="AQ118" i="1" s="1"/>
  <c r="AO56" i="4"/>
  <c r="AO52" i="4"/>
  <c r="W49" i="4"/>
  <c r="J56" i="6"/>
  <c r="J52" i="6"/>
  <c r="Z49" i="7"/>
  <c r="X52" i="1"/>
  <c r="X56" i="1"/>
  <c r="Q49" i="1"/>
  <c r="AO91" i="1"/>
  <c r="AO87" i="1"/>
  <c r="AL91" i="1"/>
  <c r="AL87" i="1"/>
  <c r="AW116" i="1"/>
  <c r="AW120" i="1"/>
  <c r="AW122" i="1" s="1"/>
  <c r="W122" i="1"/>
  <c r="W52" i="4"/>
  <c r="W56" i="4"/>
  <c r="AR52" i="4"/>
  <c r="AR56" i="4"/>
  <c r="X92" i="4"/>
  <c r="X91" i="5"/>
  <c r="X95" i="5"/>
  <c r="X87" i="5"/>
  <c r="AY46" i="6"/>
  <c r="AY49" i="6" s="1"/>
  <c r="AM46" i="6"/>
  <c r="AM49" i="6" s="1"/>
  <c r="AA46" i="6"/>
  <c r="O46" i="6"/>
  <c r="O49" i="6" s="1"/>
  <c r="C46" i="6"/>
  <c r="C49" i="6" s="1"/>
  <c r="AQ46" i="6"/>
  <c r="AQ49" i="6" s="1"/>
  <c r="AD46" i="6"/>
  <c r="Q46" i="6"/>
  <c r="D46" i="6"/>
  <c r="AP46" i="6"/>
  <c r="AC46" i="6"/>
  <c r="AC49" i="6" s="1"/>
  <c r="P46" i="6"/>
  <c r="B46" i="6"/>
  <c r="B49" i="6" s="1"/>
  <c r="AT46" i="6"/>
  <c r="AE46" i="6"/>
  <c r="AE49" i="6" s="1"/>
  <c r="M46" i="6"/>
  <c r="M49" i="6" s="1"/>
  <c r="AO46" i="6"/>
  <c r="AO49" i="6" s="1"/>
  <c r="Y46" i="6"/>
  <c r="Y49" i="6" s="1"/>
  <c r="J46" i="6"/>
  <c r="AN46" i="6"/>
  <c r="X46" i="6"/>
  <c r="I46" i="6"/>
  <c r="AR46" i="6"/>
  <c r="AR49" i="6" s="1"/>
  <c r="U46" i="6"/>
  <c r="U49" i="6" s="1"/>
  <c r="AJ46" i="6"/>
  <c r="R46" i="6"/>
  <c r="R49" i="6" s="1"/>
  <c r="AI46" i="6"/>
  <c r="AI49" i="6" s="1"/>
  <c r="N46" i="6"/>
  <c r="AB46" i="6"/>
  <c r="AB49" i="6" s="1"/>
  <c r="AW46" i="6"/>
  <c r="AW49" i="6" s="1"/>
  <c r="V46" i="6"/>
  <c r="AS46" i="6"/>
  <c r="H46" i="6"/>
  <c r="AH46" i="6"/>
  <c r="E46" i="6"/>
  <c r="E49" i="6" s="1"/>
  <c r="AF46" i="6"/>
  <c r="W46" i="6"/>
  <c r="W49" i="6" s="1"/>
  <c r="AG46" i="6"/>
  <c r="Z46" i="6"/>
  <c r="Z49" i="6" s="1"/>
  <c r="G46" i="6"/>
  <c r="G49" i="6" s="1"/>
  <c r="F46" i="6"/>
  <c r="F49" i="6" s="1"/>
  <c r="S46" i="6"/>
  <c r="S49" i="6" s="1"/>
  <c r="L46" i="6"/>
  <c r="U60" i="6"/>
  <c r="U52" i="6"/>
  <c r="AS52" i="6"/>
  <c r="AS56" i="6"/>
  <c r="AP52" i="6"/>
  <c r="AP56" i="6"/>
  <c r="AP60" i="6"/>
  <c r="AV46" i="6"/>
  <c r="AV49" i="6" s="1"/>
  <c r="AN52" i="1"/>
  <c r="AN56" i="1"/>
  <c r="V60" i="1"/>
  <c r="AG95" i="1"/>
  <c r="AG87" i="1"/>
  <c r="R87" i="1"/>
  <c r="V96" i="1"/>
  <c r="V88" i="1"/>
  <c r="AG91" i="1"/>
  <c r="B110" i="1"/>
  <c r="AZ108" i="1"/>
  <c r="AM118" i="1"/>
  <c r="X56" i="4"/>
  <c r="X52" i="4"/>
  <c r="X60" i="4"/>
  <c r="H120" i="5"/>
  <c r="H116" i="5"/>
  <c r="T120" i="5"/>
  <c r="T116" i="5"/>
  <c r="AF120" i="5"/>
  <c r="AF116" i="5"/>
  <c r="AF124" i="5"/>
  <c r="AR120" i="5"/>
  <c r="AR124" i="5"/>
  <c r="M116" i="5"/>
  <c r="M120" i="5"/>
  <c r="M124" i="5"/>
  <c r="P56" i="6"/>
  <c r="P52" i="6"/>
  <c r="P60" i="6"/>
  <c r="AX46" i="6"/>
  <c r="P52" i="1"/>
  <c r="P60" i="1"/>
  <c r="AG60" i="1"/>
  <c r="L96" i="1"/>
  <c r="L97" i="1" s="1"/>
  <c r="L95" i="1"/>
  <c r="AA120" i="1"/>
  <c r="AA116" i="1"/>
  <c r="Y56" i="4"/>
  <c r="Y52" i="4"/>
  <c r="C49" i="5"/>
  <c r="AR116" i="5"/>
  <c r="AO83" i="6"/>
  <c r="AC83" i="6"/>
  <c r="Q83" i="6"/>
  <c r="E83" i="6"/>
  <c r="AU83" i="6"/>
  <c r="AH83" i="6"/>
  <c r="U83" i="6"/>
  <c r="H83" i="6"/>
  <c r="AW48" i="6"/>
  <c r="AK48" i="6"/>
  <c r="Y48" i="6"/>
  <c r="M48" i="6"/>
  <c r="AT83" i="6"/>
  <c r="AG83" i="6"/>
  <c r="T83" i="6"/>
  <c r="G83" i="6"/>
  <c r="AV48" i="6"/>
  <c r="AL83" i="6"/>
  <c r="W83" i="6"/>
  <c r="F83" i="6"/>
  <c r="AS48" i="6"/>
  <c r="AF48" i="6"/>
  <c r="S48" i="6"/>
  <c r="F48" i="6"/>
  <c r="AK83" i="6"/>
  <c r="V83" i="6"/>
  <c r="D83" i="6"/>
  <c r="AR48" i="6"/>
  <c r="AE48" i="6"/>
  <c r="R48" i="6"/>
  <c r="E48" i="6"/>
  <c r="AR83" i="6"/>
  <c r="Z83" i="6"/>
  <c r="I83" i="6"/>
  <c r="AP48" i="6"/>
  <c r="AA48" i="6"/>
  <c r="K48" i="6"/>
  <c r="AN83" i="6"/>
  <c r="S83" i="6"/>
  <c r="AM48" i="6"/>
  <c r="W48" i="6"/>
  <c r="H48" i="6"/>
  <c r="AM83" i="6"/>
  <c r="R83" i="6"/>
  <c r="AL48" i="6"/>
  <c r="AL49" i="6" s="1"/>
  <c r="V48" i="6"/>
  <c r="G48" i="6"/>
  <c r="AP83" i="6"/>
  <c r="N83" i="6"/>
  <c r="AH48" i="6"/>
  <c r="N48" i="6"/>
  <c r="AF83" i="6"/>
  <c r="K83" i="6"/>
  <c r="AY48" i="6"/>
  <c r="AC48" i="6"/>
  <c r="I48" i="6"/>
  <c r="AE83" i="6"/>
  <c r="J83" i="6"/>
  <c r="AX48" i="6"/>
  <c r="AB48" i="6"/>
  <c r="D48" i="6"/>
  <c r="AY83" i="6"/>
  <c r="X83" i="6"/>
  <c r="AI48" i="6"/>
  <c r="C48" i="6"/>
  <c r="AV83" i="6"/>
  <c r="M83" i="6"/>
  <c r="Z48" i="6"/>
  <c r="AD83" i="6"/>
  <c r="X48" i="6"/>
  <c r="AB83" i="6"/>
  <c r="Y83" i="6"/>
  <c r="Q48" i="6"/>
  <c r="O83" i="6"/>
  <c r="AT48" i="6"/>
  <c r="O48" i="6"/>
  <c r="L83" i="6"/>
  <c r="AQ48" i="6"/>
  <c r="L48" i="6"/>
  <c r="AO48" i="6"/>
  <c r="P83" i="6"/>
  <c r="P84" i="6" s="1"/>
  <c r="AU48" i="6"/>
  <c r="AU49" i="6" s="1"/>
  <c r="P48" i="6"/>
  <c r="AX83" i="6"/>
  <c r="AW83" i="6"/>
  <c r="C83" i="6"/>
  <c r="C84" i="6" s="1"/>
  <c r="J48" i="6"/>
  <c r="AJ83" i="6"/>
  <c r="U48" i="6"/>
  <c r="AI83" i="6"/>
  <c r="T48" i="6"/>
  <c r="AA83" i="6"/>
  <c r="B48" i="6"/>
  <c r="AJ48" i="6"/>
  <c r="AS83" i="6"/>
  <c r="AQ83" i="6"/>
  <c r="AN48" i="6"/>
  <c r="B83" i="6"/>
  <c r="AG48" i="6"/>
  <c r="AD48" i="6"/>
  <c r="W56" i="6"/>
  <c r="W52" i="6"/>
  <c r="W60" i="6"/>
  <c r="AU56" i="6"/>
  <c r="AU52" i="6"/>
  <c r="AU60" i="6"/>
  <c r="U56" i="6"/>
  <c r="T57" i="1"/>
  <c r="T58" i="1" s="1"/>
  <c r="T53" i="1"/>
  <c r="T54" i="1" s="1"/>
  <c r="T61" i="1"/>
  <c r="X60" i="1"/>
  <c r="AV60" i="1"/>
  <c r="AI91" i="1"/>
  <c r="M95" i="1"/>
  <c r="Y95" i="1"/>
  <c r="Y96" i="1"/>
  <c r="Y97" i="1" s="1"/>
  <c r="AW95" i="1"/>
  <c r="G121" i="1"/>
  <c r="F126" i="1"/>
  <c r="AQ125" i="1"/>
  <c r="AQ126" i="1" s="1"/>
  <c r="Q52" i="4"/>
  <c r="Q56" i="4"/>
  <c r="AC56" i="4"/>
  <c r="AC52" i="4"/>
  <c r="D52" i="4"/>
  <c r="D56" i="4"/>
  <c r="D60" i="4"/>
  <c r="AP61" i="4"/>
  <c r="AP53" i="4"/>
  <c r="B60" i="4"/>
  <c r="AL60" i="4"/>
  <c r="Y87" i="4"/>
  <c r="Y91" i="4"/>
  <c r="AC87" i="4"/>
  <c r="AC91" i="4"/>
  <c r="AO96" i="4"/>
  <c r="AO88" i="4"/>
  <c r="E52" i="5"/>
  <c r="E60" i="5"/>
  <c r="E56" i="5"/>
  <c r="U49" i="1"/>
  <c r="I52" i="1"/>
  <c r="M60" i="1"/>
  <c r="S84" i="1"/>
  <c r="AQ93" i="1"/>
  <c r="AD52" i="4"/>
  <c r="AD56" i="4"/>
  <c r="H52" i="4"/>
  <c r="H56" i="4"/>
  <c r="O88" i="4"/>
  <c r="O92" i="4"/>
  <c r="O96" i="4"/>
  <c r="H121" i="4"/>
  <c r="H125" i="4"/>
  <c r="B129" i="4" s="1"/>
  <c r="H117" i="4"/>
  <c r="AR125" i="4"/>
  <c r="AR121" i="4"/>
  <c r="AR117" i="4"/>
  <c r="AJ56" i="5"/>
  <c r="AJ52" i="5"/>
  <c r="J52" i="1"/>
  <c r="E61" i="1"/>
  <c r="E62" i="1" s="1"/>
  <c r="T84" i="1"/>
  <c r="T88" i="1" s="1"/>
  <c r="T89" i="1" s="1"/>
  <c r="AR87" i="1"/>
  <c r="AM95" i="1"/>
  <c r="AK87" i="4"/>
  <c r="AK91" i="4"/>
  <c r="AI124" i="4"/>
  <c r="AI116" i="4"/>
  <c r="AI120" i="4"/>
  <c r="AG117" i="4"/>
  <c r="AG125" i="4"/>
  <c r="P84" i="5"/>
  <c r="P88" i="5" s="1"/>
  <c r="I56" i="1"/>
  <c r="AX87" i="1"/>
  <c r="AX95" i="1"/>
  <c r="AN87" i="4"/>
  <c r="J91" i="4"/>
  <c r="V124" i="4"/>
  <c r="V116" i="4"/>
  <c r="V120" i="4"/>
  <c r="AF92" i="5"/>
  <c r="AF91" i="5"/>
  <c r="AN46" i="1"/>
  <c r="AN49" i="1" s="1"/>
  <c r="AB46" i="1"/>
  <c r="AB49" i="1" s="1"/>
  <c r="P46" i="1"/>
  <c r="D46" i="1"/>
  <c r="D49" i="1" s="1"/>
  <c r="AY46" i="1"/>
  <c r="AY49" i="1" s="1"/>
  <c r="AL46" i="1"/>
  <c r="AL49" i="1" s="1"/>
  <c r="Y46" i="1"/>
  <c r="Y49" i="1" s="1"/>
  <c r="L46" i="1"/>
  <c r="AR46" i="1"/>
  <c r="AD46" i="1"/>
  <c r="O46" i="1"/>
  <c r="O49" i="1" s="1"/>
  <c r="AO46" i="1"/>
  <c r="AO49" i="1" s="1"/>
  <c r="Z46" i="1"/>
  <c r="Z49" i="1" s="1"/>
  <c r="K46" i="1"/>
  <c r="K49" i="1" s="1"/>
  <c r="X46" i="1"/>
  <c r="X49" i="1" s="1"/>
  <c r="AK46" i="1"/>
  <c r="AK49" i="1" s="1"/>
  <c r="W46" i="1"/>
  <c r="W49" i="1" s="1"/>
  <c r="I46" i="1"/>
  <c r="I49" i="1" s="1"/>
  <c r="AJ46" i="1"/>
  <c r="H46" i="1"/>
  <c r="H49" i="1" s="1"/>
  <c r="AM46" i="1"/>
  <c r="AM49" i="1" s="1"/>
  <c r="J46" i="1"/>
  <c r="J49" i="1" s="1"/>
  <c r="AX46" i="1"/>
  <c r="AX49" i="1" s="1"/>
  <c r="V46" i="1"/>
  <c r="V49" i="1" s="1"/>
  <c r="AV46" i="1"/>
  <c r="AV49" i="1" s="1"/>
  <c r="AA46" i="1"/>
  <c r="AA49" i="1" s="1"/>
  <c r="B46" i="1"/>
  <c r="AP46" i="1"/>
  <c r="AP49" i="1" s="1"/>
  <c r="N46" i="1"/>
  <c r="N49" i="1" s="1"/>
  <c r="AI46" i="1"/>
  <c r="AI49" i="1" s="1"/>
  <c r="M46" i="1"/>
  <c r="AH46" i="1"/>
  <c r="AH49" i="1" s="1"/>
  <c r="G46" i="1"/>
  <c r="G49" i="1" s="1"/>
  <c r="AG46" i="1"/>
  <c r="AG49" i="1" s="1"/>
  <c r="F46" i="1"/>
  <c r="F49" i="1" s="1"/>
  <c r="AA52" i="1"/>
  <c r="AA56" i="1"/>
  <c r="AR89" i="1"/>
  <c r="AS89" i="1"/>
  <c r="C91" i="1"/>
  <c r="O91" i="1"/>
  <c r="AA91" i="1"/>
  <c r="AY92" i="1"/>
  <c r="AY91" i="1"/>
  <c r="E96" i="1"/>
  <c r="E95" i="1"/>
  <c r="Q96" i="1"/>
  <c r="Q95" i="1"/>
  <c r="AC96" i="1"/>
  <c r="AC95" i="1"/>
  <c r="AO95" i="1"/>
  <c r="B52" i="4"/>
  <c r="AQ87" i="4"/>
  <c r="AQ95" i="4"/>
  <c r="E87" i="4"/>
  <c r="AO87" i="4"/>
  <c r="AR120" i="4"/>
  <c r="AR116" i="4"/>
  <c r="R116" i="4"/>
  <c r="K46" i="6"/>
  <c r="K49" i="6" s="1"/>
  <c r="F120" i="6"/>
  <c r="F116" i="6"/>
  <c r="AF91" i="1"/>
  <c r="AF93" i="1" s="1"/>
  <c r="AF87" i="1"/>
  <c r="AF89" i="1" s="1"/>
  <c r="AT96" i="1"/>
  <c r="AT88" i="1"/>
  <c r="AT92" i="1"/>
  <c r="E92" i="1"/>
  <c r="E93" i="1" s="1"/>
  <c r="O124" i="4"/>
  <c r="O116" i="4"/>
  <c r="O120" i="4"/>
  <c r="AM124" i="4"/>
  <c r="AM120" i="4"/>
  <c r="AM116" i="4"/>
  <c r="AK87" i="6"/>
  <c r="AK95" i="6"/>
  <c r="AK91" i="6"/>
  <c r="K96" i="1"/>
  <c r="K92" i="1"/>
  <c r="Q89" i="1"/>
  <c r="R91" i="1"/>
  <c r="AP91" i="1"/>
  <c r="S61" i="4"/>
  <c r="S57" i="4"/>
  <c r="S53" i="4"/>
  <c r="N95" i="4"/>
  <c r="N87" i="4"/>
  <c r="AY84" i="5"/>
  <c r="AU53" i="1"/>
  <c r="AU54" i="1" s="1"/>
  <c r="AU61" i="1"/>
  <c r="AU62" i="1" s="1"/>
  <c r="AU57" i="1"/>
  <c r="AU58" i="1" s="1"/>
  <c r="AK87" i="1"/>
  <c r="AK89" i="1" s="1"/>
  <c r="AK91" i="1"/>
  <c r="AE117" i="1"/>
  <c r="AE118" i="1" s="1"/>
  <c r="AE125" i="1"/>
  <c r="AE126" i="1" s="1"/>
  <c r="AD118" i="1"/>
  <c r="AK49" i="4"/>
  <c r="W95" i="5"/>
  <c r="W87" i="5"/>
  <c r="K120" i="5"/>
  <c r="K124" i="5"/>
  <c r="K116" i="5"/>
  <c r="H60" i="6"/>
  <c r="H52" i="6"/>
  <c r="H56" i="6"/>
  <c r="AL52" i="6"/>
  <c r="AL56" i="6"/>
  <c r="AJ84" i="6"/>
  <c r="AM56" i="7"/>
  <c r="AM52" i="7"/>
  <c r="AW53" i="1"/>
  <c r="AW54" i="1" s="1"/>
  <c r="AW57" i="1"/>
  <c r="AW58" i="1" s="1"/>
  <c r="AW61" i="1"/>
  <c r="AW62" i="1" s="1"/>
  <c r="AC60" i="1"/>
  <c r="K88" i="1"/>
  <c r="AI95" i="1"/>
  <c r="M116" i="1"/>
  <c r="M124" i="1"/>
  <c r="M120" i="1"/>
  <c r="M122" i="1" s="1"/>
  <c r="AK120" i="1"/>
  <c r="AK116" i="1"/>
  <c r="AK118" i="1" s="1"/>
  <c r="AK124" i="1"/>
  <c r="N56" i="4"/>
  <c r="N52" i="4"/>
  <c r="AX56" i="4"/>
  <c r="AX52" i="4"/>
  <c r="AX60" i="4"/>
  <c r="J49" i="4"/>
  <c r="L92" i="4"/>
  <c r="AG49" i="5"/>
  <c r="I52" i="6"/>
  <c r="I56" i="6"/>
  <c r="I60" i="6"/>
  <c r="AG60" i="6"/>
  <c r="AG52" i="6"/>
  <c r="AU84" i="6"/>
  <c r="AH60" i="1"/>
  <c r="S49" i="1"/>
  <c r="X95" i="1"/>
  <c r="AV95" i="1"/>
  <c r="AL95" i="1"/>
  <c r="AK122" i="1"/>
  <c r="C56" i="4"/>
  <c r="C60" i="4"/>
  <c r="K56" i="6"/>
  <c r="K52" i="6"/>
  <c r="AI56" i="6"/>
  <c r="AI52" i="6"/>
  <c r="AI60" i="6"/>
  <c r="S52" i="6"/>
  <c r="S56" i="6"/>
  <c r="L60" i="1"/>
  <c r="AJ60" i="1"/>
  <c r="AK96" i="1"/>
  <c r="AK97" i="1" s="1"/>
  <c r="AK95" i="1"/>
  <c r="AO61" i="4"/>
  <c r="AO53" i="4"/>
  <c r="U60" i="5"/>
  <c r="U61" i="5"/>
  <c r="G125" i="1"/>
  <c r="G126" i="1" s="1"/>
  <c r="R56" i="4"/>
  <c r="R52" i="4"/>
  <c r="AP52" i="4"/>
  <c r="AP56" i="4"/>
  <c r="AP60" i="4"/>
  <c r="B87" i="4"/>
  <c r="B91" i="4"/>
  <c r="B95" i="4"/>
  <c r="AD87" i="4"/>
  <c r="AD95" i="4"/>
  <c r="AO116" i="4"/>
  <c r="AO120" i="4"/>
  <c r="T121" i="4"/>
  <c r="T117" i="4"/>
  <c r="T125" i="4"/>
  <c r="AV57" i="7"/>
  <c r="AV61" i="7"/>
  <c r="AV53" i="7"/>
  <c r="Y96" i="7"/>
  <c r="Y88" i="7"/>
  <c r="N60" i="1"/>
  <c r="B84" i="1"/>
  <c r="AC88" i="1"/>
  <c r="AC89" i="1" s="1"/>
  <c r="AC92" i="1"/>
  <c r="AC93" i="1" s="1"/>
  <c r="AA96" i="1"/>
  <c r="AA95" i="1"/>
  <c r="AY95" i="1"/>
  <c r="F120" i="1"/>
  <c r="F116" i="1"/>
  <c r="F118" i="1" s="1"/>
  <c r="F124" i="1"/>
  <c r="I56" i="4"/>
  <c r="I60" i="4"/>
  <c r="I52" i="4"/>
  <c r="K116" i="4"/>
  <c r="K124" i="4"/>
  <c r="K120" i="4"/>
  <c r="AU116" i="4"/>
  <c r="AU120" i="4"/>
  <c r="AU124" i="4"/>
  <c r="AP120" i="4"/>
  <c r="AP116" i="4"/>
  <c r="AP124" i="4"/>
  <c r="I121" i="4"/>
  <c r="I117" i="4"/>
  <c r="I125" i="4"/>
  <c r="U121" i="4"/>
  <c r="U125" i="4"/>
  <c r="AS125" i="4"/>
  <c r="AS117" i="4"/>
  <c r="AS121" i="4"/>
  <c r="AO91" i="5"/>
  <c r="AO87" i="5"/>
  <c r="Z52" i="1"/>
  <c r="Z56" i="1"/>
  <c r="AV56" i="1"/>
  <c r="AZ75" i="1"/>
  <c r="N87" i="1"/>
  <c r="N91" i="1"/>
  <c r="N95" i="1"/>
  <c r="AU95" i="1"/>
  <c r="AU87" i="1"/>
  <c r="AQ97" i="1"/>
  <c r="AQ88" i="1"/>
  <c r="AQ89" i="1" s="1"/>
  <c r="AS91" i="1"/>
  <c r="P96" i="1"/>
  <c r="P97" i="1" s="1"/>
  <c r="C95" i="1"/>
  <c r="K126" i="1"/>
  <c r="AL52" i="4"/>
  <c r="AR91" i="5"/>
  <c r="AR92" i="5"/>
  <c r="S56" i="1"/>
  <c r="S52" i="1"/>
  <c r="S60" i="1"/>
  <c r="AQ52" i="1"/>
  <c r="AQ60" i="1"/>
  <c r="C52" i="1"/>
  <c r="C56" i="1"/>
  <c r="AX52" i="1"/>
  <c r="AX56" i="1"/>
  <c r="AF46" i="1"/>
  <c r="AF49" i="1" s="1"/>
  <c r="L52" i="1"/>
  <c r="E57" i="1"/>
  <c r="E58" i="1" s="1"/>
  <c r="AN60" i="1"/>
  <c r="AB52" i="1"/>
  <c r="AB56" i="1"/>
  <c r="AZ43" i="1"/>
  <c r="AQ46" i="1"/>
  <c r="AQ49" i="1" s="1"/>
  <c r="AC52" i="1"/>
  <c r="E84" i="1"/>
  <c r="E88" i="1" s="1"/>
  <c r="E89" i="1" s="1"/>
  <c r="AS93" i="1"/>
  <c r="P92" i="1"/>
  <c r="P91" i="1"/>
  <c r="AB92" i="1"/>
  <c r="AB91" i="1"/>
  <c r="AN91" i="1"/>
  <c r="B91" i="1"/>
  <c r="AX91" i="1"/>
  <c r="AF97" i="1"/>
  <c r="C52" i="4"/>
  <c r="W60" i="4"/>
  <c r="AT87" i="4"/>
  <c r="B120" i="4"/>
  <c r="N120" i="4"/>
  <c r="N116" i="4"/>
  <c r="Z120" i="4"/>
  <c r="Z116" i="4"/>
  <c r="AX120" i="4"/>
  <c r="AX116" i="4"/>
  <c r="X124" i="4"/>
  <c r="X116" i="4"/>
  <c r="X120" i="4"/>
  <c r="AK56" i="5"/>
  <c r="AK52" i="5"/>
  <c r="E87" i="5"/>
  <c r="E91" i="5"/>
  <c r="T46" i="6"/>
  <c r="AZ40" i="1"/>
  <c r="O56" i="1"/>
  <c r="O52" i="1"/>
  <c r="Q56" i="1"/>
  <c r="Q52" i="1"/>
  <c r="AY52" i="1"/>
  <c r="J78" i="1"/>
  <c r="V78" i="1"/>
  <c r="AH78" i="1"/>
  <c r="AT78" i="1"/>
  <c r="AQ95" i="1"/>
  <c r="AQ87" i="1"/>
  <c r="F87" i="1"/>
  <c r="AN87" i="1"/>
  <c r="AN95" i="1"/>
  <c r="L84" i="1"/>
  <c r="L88" i="1" s="1"/>
  <c r="L89" i="1" s="1"/>
  <c r="AE84" i="1"/>
  <c r="G96" i="1"/>
  <c r="G97" i="1" s="1"/>
  <c r="AE95" i="1"/>
  <c r="G120" i="1"/>
  <c r="G116" i="1"/>
  <c r="G118" i="1" s="1"/>
  <c r="AB116" i="1"/>
  <c r="AT122" i="1"/>
  <c r="Q49" i="4"/>
  <c r="AE53" i="4"/>
  <c r="AE57" i="4"/>
  <c r="AS49" i="4"/>
  <c r="O87" i="4"/>
  <c r="O91" i="4"/>
  <c r="H56" i="5"/>
  <c r="H52" i="5"/>
  <c r="B87" i="5"/>
  <c r="B91" i="5"/>
  <c r="B95" i="5"/>
  <c r="AQ81" i="6"/>
  <c r="AE81" i="6"/>
  <c r="AE84" i="6" s="1"/>
  <c r="S81" i="6"/>
  <c r="G81" i="6"/>
  <c r="G84" i="6" s="1"/>
  <c r="AS81" i="6"/>
  <c r="AS84" i="6" s="1"/>
  <c r="AF81" i="6"/>
  <c r="AF84" i="6" s="1"/>
  <c r="AF92" i="6" s="1"/>
  <c r="R81" i="6"/>
  <c r="E81" i="6"/>
  <c r="E84" i="6" s="1"/>
  <c r="AR81" i="6"/>
  <c r="AD81" i="6"/>
  <c r="Q81" i="6"/>
  <c r="D81" i="6"/>
  <c r="AN81" i="6"/>
  <c r="Y81" i="6"/>
  <c r="J81" i="6"/>
  <c r="J84" i="6" s="1"/>
  <c r="J88" i="6" s="1"/>
  <c r="AM81" i="6"/>
  <c r="AM84" i="6" s="1"/>
  <c r="X81" i="6"/>
  <c r="I81" i="6"/>
  <c r="I84" i="6" s="1"/>
  <c r="AK81" i="6"/>
  <c r="T81" i="6"/>
  <c r="AY81" i="6"/>
  <c r="AH81" i="6"/>
  <c r="AH84" i="6" s="1"/>
  <c r="AH88" i="6" s="1"/>
  <c r="N81" i="6"/>
  <c r="AX81" i="6"/>
  <c r="AG81" i="6"/>
  <c r="M81" i="6"/>
  <c r="M84" i="6" s="1"/>
  <c r="AO81" i="6"/>
  <c r="O81" i="6"/>
  <c r="AI81" i="6"/>
  <c r="AI84" i="6" s="1"/>
  <c r="AI92" i="6" s="1"/>
  <c r="H81" i="6"/>
  <c r="H84" i="6" s="1"/>
  <c r="AC81" i="6"/>
  <c r="F81" i="6"/>
  <c r="AL81" i="6"/>
  <c r="AL84" i="6" s="1"/>
  <c r="B81" i="6"/>
  <c r="AA81" i="6"/>
  <c r="AA84" i="6" s="1"/>
  <c r="AT81" i="6"/>
  <c r="AP81" i="6"/>
  <c r="AB81" i="6"/>
  <c r="AB84" i="6" s="1"/>
  <c r="U81" i="6"/>
  <c r="U84" i="6" s="1"/>
  <c r="Z81" i="6"/>
  <c r="Z84" i="6" s="1"/>
  <c r="W81" i="6"/>
  <c r="W84" i="6" s="1"/>
  <c r="V81" i="6"/>
  <c r="V84" i="6" s="1"/>
  <c r="V88" i="6" s="1"/>
  <c r="L81" i="6"/>
  <c r="L84" i="6" s="1"/>
  <c r="K81" i="6"/>
  <c r="K84" i="6" s="1"/>
  <c r="K88" i="6" s="1"/>
  <c r="L56" i="6"/>
  <c r="L52" i="6"/>
  <c r="L60" i="6"/>
  <c r="T60" i="6"/>
  <c r="T52" i="6"/>
  <c r="AW81" i="6"/>
  <c r="S87" i="6"/>
  <c r="M117" i="6"/>
  <c r="M125" i="6"/>
  <c r="M121" i="6"/>
  <c r="Y117" i="6"/>
  <c r="Y121" i="6"/>
  <c r="Y125" i="6"/>
  <c r="AK117" i="6"/>
  <c r="AK125" i="6"/>
  <c r="AK121" i="6"/>
  <c r="AW117" i="6"/>
  <c r="AW121" i="6"/>
  <c r="AW125" i="6"/>
  <c r="Q56" i="7"/>
  <c r="Q52" i="7"/>
  <c r="AD61" i="7"/>
  <c r="AD53" i="7"/>
  <c r="M92" i="7"/>
  <c r="M91" i="7"/>
  <c r="Y92" i="7"/>
  <c r="Y91" i="7"/>
  <c r="AW92" i="7"/>
  <c r="AW91" i="7"/>
  <c r="R87" i="6"/>
  <c r="R95" i="6"/>
  <c r="AV84" i="6"/>
  <c r="AV92" i="6" s="1"/>
  <c r="X116" i="6"/>
  <c r="X120" i="6"/>
  <c r="AY116" i="6"/>
  <c r="AY120" i="6"/>
  <c r="O52" i="7"/>
  <c r="O56" i="7"/>
  <c r="O60" i="7"/>
  <c r="AC53" i="7"/>
  <c r="AC57" i="7"/>
  <c r="AC61" i="7"/>
  <c r="N87" i="7"/>
  <c r="N91" i="7"/>
  <c r="K78" i="1"/>
  <c r="W78" i="1"/>
  <c r="U88" i="1"/>
  <c r="U89" i="1" s="1"/>
  <c r="U92" i="1"/>
  <c r="U96" i="1"/>
  <c r="V92" i="1"/>
  <c r="H120" i="1"/>
  <c r="H122" i="1" s="1"/>
  <c r="H116" i="1"/>
  <c r="H118" i="1" s="1"/>
  <c r="T120" i="1"/>
  <c r="T116" i="1"/>
  <c r="AR116" i="1"/>
  <c r="AR118" i="1" s="1"/>
  <c r="AR120" i="1"/>
  <c r="AR122" i="1" s="1"/>
  <c r="I116" i="1"/>
  <c r="I120" i="1"/>
  <c r="I122" i="1" s="1"/>
  <c r="AC116" i="1"/>
  <c r="AC118" i="1" s="1"/>
  <c r="AC120" i="1"/>
  <c r="K118" i="1"/>
  <c r="AA124" i="1"/>
  <c r="AG126" i="1"/>
  <c r="K52" i="5"/>
  <c r="K56" i="5"/>
  <c r="H61" i="5"/>
  <c r="H57" i="5"/>
  <c r="AF87" i="5"/>
  <c r="AF95" i="5"/>
  <c r="AC91" i="5"/>
  <c r="AC87" i="5"/>
  <c r="V95" i="5"/>
  <c r="AH95" i="5"/>
  <c r="AH96" i="5"/>
  <c r="AT95" i="5"/>
  <c r="G91" i="6"/>
  <c r="G87" i="6"/>
  <c r="E56" i="1"/>
  <c r="E52" i="1"/>
  <c r="O84" i="1"/>
  <c r="AY84" i="1"/>
  <c r="AY88" i="1" s="1"/>
  <c r="AY89" i="1" s="1"/>
  <c r="U91" i="1"/>
  <c r="U95" i="1"/>
  <c r="U120" i="1"/>
  <c r="U116" i="1"/>
  <c r="U124" i="1"/>
  <c r="AS116" i="1"/>
  <c r="AS120" i="1"/>
  <c r="AS122" i="1" s="1"/>
  <c r="K120" i="1"/>
  <c r="K122" i="1" s="1"/>
  <c r="K116" i="1"/>
  <c r="AD120" i="1"/>
  <c r="AD124" i="1"/>
  <c r="AD126" i="1" s="1"/>
  <c r="D125" i="1"/>
  <c r="D117" i="1"/>
  <c r="D121" i="1"/>
  <c r="P125" i="1"/>
  <c r="P126" i="1" s="1"/>
  <c r="P117" i="1"/>
  <c r="P118" i="1" s="1"/>
  <c r="AB126" i="1"/>
  <c r="AN126" i="1"/>
  <c r="AZ113" i="1"/>
  <c r="Y118" i="1"/>
  <c r="AD116" i="1"/>
  <c r="AB120" i="1"/>
  <c r="AB122" i="1" s="1"/>
  <c r="P121" i="1"/>
  <c r="P122" i="1" s="1"/>
  <c r="E60" i="4"/>
  <c r="Q60" i="4"/>
  <c r="AC60" i="4"/>
  <c r="AO60" i="4"/>
  <c r="AW87" i="4"/>
  <c r="AW91" i="4"/>
  <c r="M95" i="4"/>
  <c r="Y95" i="4"/>
  <c r="AK95" i="4"/>
  <c r="AW95" i="4"/>
  <c r="AW96" i="4"/>
  <c r="AQ124" i="4"/>
  <c r="G125" i="4"/>
  <c r="L56" i="5"/>
  <c r="L52" i="5"/>
  <c r="X52" i="5"/>
  <c r="X56" i="5"/>
  <c r="AV56" i="5"/>
  <c r="AV52" i="5"/>
  <c r="AN49" i="5"/>
  <c r="AW91" i="5"/>
  <c r="AW87" i="5"/>
  <c r="AU84" i="5"/>
  <c r="AU92" i="5" s="1"/>
  <c r="AD116" i="5"/>
  <c r="AD120" i="5"/>
  <c r="AD124" i="5"/>
  <c r="L121" i="5"/>
  <c r="L117" i="5"/>
  <c r="L125" i="5"/>
  <c r="X125" i="5"/>
  <c r="X121" i="5"/>
  <c r="AJ125" i="5"/>
  <c r="AJ117" i="5"/>
  <c r="AJ121" i="5"/>
  <c r="AV117" i="5"/>
  <c r="AV125" i="5"/>
  <c r="AV121" i="5"/>
  <c r="N52" i="6"/>
  <c r="N56" i="6"/>
  <c r="J87" i="6"/>
  <c r="J95" i="6"/>
  <c r="AH87" i="6"/>
  <c r="AH95" i="6"/>
  <c r="AT87" i="6"/>
  <c r="AT95" i="6"/>
  <c r="H87" i="6"/>
  <c r="T95" i="6"/>
  <c r="T87" i="6"/>
  <c r="AF95" i="6"/>
  <c r="AF87" i="6"/>
  <c r="R52" i="1"/>
  <c r="R56" i="1"/>
  <c r="B56" i="1"/>
  <c r="B52" i="1"/>
  <c r="U60" i="1"/>
  <c r="X91" i="1"/>
  <c r="AH120" i="1"/>
  <c r="AH122" i="1" s="1"/>
  <c r="AH116" i="1"/>
  <c r="AH118" i="1" s="1"/>
  <c r="E125" i="1"/>
  <c r="E126" i="1" s="1"/>
  <c r="E117" i="1"/>
  <c r="E118" i="1" s="1"/>
  <c r="E121" i="1"/>
  <c r="E122" i="1" s="1"/>
  <c r="Q117" i="1"/>
  <c r="Q125" i="1"/>
  <c r="Q126" i="1" s="1"/>
  <c r="Q121" i="1"/>
  <c r="Q122" i="1" s="1"/>
  <c r="AC122" i="1"/>
  <c r="AO117" i="1"/>
  <c r="AO125" i="1"/>
  <c r="AO126" i="1" s="1"/>
  <c r="AO121" i="1"/>
  <c r="AO122" i="1" s="1"/>
  <c r="M118" i="1"/>
  <c r="AC124" i="1"/>
  <c r="AC126" i="1" s="1"/>
  <c r="AI60" i="4"/>
  <c r="AI52" i="4"/>
  <c r="AI56" i="4"/>
  <c r="P52" i="4"/>
  <c r="P60" i="4"/>
  <c r="F61" i="4"/>
  <c r="F53" i="4"/>
  <c r="AH49" i="4"/>
  <c r="AV57" i="4"/>
  <c r="AV53" i="4"/>
  <c r="V91" i="4"/>
  <c r="AH91" i="4"/>
  <c r="AT92" i="4"/>
  <c r="AT91" i="4"/>
  <c r="E125" i="4"/>
  <c r="E117" i="4"/>
  <c r="Q125" i="4"/>
  <c r="Q117" i="4"/>
  <c r="Q121" i="4"/>
  <c r="AC125" i="4"/>
  <c r="AC117" i="4"/>
  <c r="AO125" i="4"/>
  <c r="AO117" i="4"/>
  <c r="M56" i="5"/>
  <c r="M52" i="5"/>
  <c r="Y52" i="5"/>
  <c r="Y56" i="5"/>
  <c r="O56" i="5"/>
  <c r="O60" i="5"/>
  <c r="AY95" i="5"/>
  <c r="AY87" i="5"/>
  <c r="AR95" i="5"/>
  <c r="AE120" i="5"/>
  <c r="AE116" i="5"/>
  <c r="R95" i="1"/>
  <c r="F95" i="1"/>
  <c r="N120" i="1"/>
  <c r="Z120" i="1"/>
  <c r="AL120" i="1"/>
  <c r="AL116" i="1"/>
  <c r="AX120" i="1"/>
  <c r="AP120" i="1"/>
  <c r="AP124" i="1"/>
  <c r="F122" i="1"/>
  <c r="R125" i="1"/>
  <c r="R126" i="1" s="1"/>
  <c r="R121" i="1"/>
  <c r="R122" i="1" s="1"/>
  <c r="R117" i="1"/>
  <c r="R118" i="1" s="1"/>
  <c r="AP125" i="1"/>
  <c r="AP126" i="1" s="1"/>
  <c r="AP121" i="1"/>
  <c r="AP122" i="1" s="1"/>
  <c r="AA118" i="1"/>
  <c r="L118" i="1"/>
  <c r="AP117" i="1"/>
  <c r="AP118" i="1" s="1"/>
  <c r="I126" i="1"/>
  <c r="AR125" i="1"/>
  <c r="AR126" i="1" s="1"/>
  <c r="AQ61" i="4"/>
  <c r="AQ53" i="4"/>
  <c r="F95" i="4"/>
  <c r="F87" i="4"/>
  <c r="AL91" i="4"/>
  <c r="AL87" i="4"/>
  <c r="P84" i="4"/>
  <c r="AQ84" i="4"/>
  <c r="E95" i="4"/>
  <c r="K95" i="4"/>
  <c r="D121" i="4"/>
  <c r="D125" i="4"/>
  <c r="P121" i="4"/>
  <c r="P117" i="4"/>
  <c r="P125" i="4"/>
  <c r="AB121" i="4"/>
  <c r="AB125" i="4"/>
  <c r="AN121" i="4"/>
  <c r="AN117" i="4"/>
  <c r="AN125" i="4"/>
  <c r="L117" i="4"/>
  <c r="L116" i="4"/>
  <c r="N60" i="5"/>
  <c r="Z60" i="5"/>
  <c r="V87" i="5"/>
  <c r="V91" i="5"/>
  <c r="L120" i="5"/>
  <c r="L116" i="5"/>
  <c r="L124" i="5"/>
  <c r="AJ116" i="5"/>
  <c r="AJ120" i="5"/>
  <c r="P84" i="1"/>
  <c r="P88" i="1" s="1"/>
  <c r="P89" i="1" s="1"/>
  <c r="Y92" i="1"/>
  <c r="AK92" i="1"/>
  <c r="AK93" i="1" s="1"/>
  <c r="AZ109" i="1"/>
  <c r="AN116" i="1"/>
  <c r="AN118" i="1" s="1"/>
  <c r="H125" i="1"/>
  <c r="H126" i="1" s="1"/>
  <c r="T117" i="1"/>
  <c r="T118" i="1" s="1"/>
  <c r="T125" i="1"/>
  <c r="T126" i="1" s="1"/>
  <c r="T121" i="1"/>
  <c r="AF125" i="1"/>
  <c r="AF126" i="1" s="1"/>
  <c r="AF117" i="1"/>
  <c r="AF118" i="1" s="1"/>
  <c r="AF121" i="1"/>
  <c r="AF122" i="1" s="1"/>
  <c r="O118" i="1"/>
  <c r="U57" i="4"/>
  <c r="U61" i="4"/>
  <c r="U53" i="4"/>
  <c r="AI49" i="4"/>
  <c r="F60" i="4"/>
  <c r="V84" i="4"/>
  <c r="V88" i="4" s="1"/>
  <c r="G91" i="4"/>
  <c r="S91" i="4"/>
  <c r="AQ91" i="4"/>
  <c r="K91" i="4"/>
  <c r="AJ120" i="4"/>
  <c r="AJ124" i="4"/>
  <c r="AJ116" i="4"/>
  <c r="AO52" i="5"/>
  <c r="AO56" i="5"/>
  <c r="Y91" i="5"/>
  <c r="Y87" i="5"/>
  <c r="H88" i="5"/>
  <c r="AH88" i="5"/>
  <c r="AH92" i="5"/>
  <c r="AI52" i="7"/>
  <c r="AI56" i="7"/>
  <c r="G49" i="7"/>
  <c r="AD87" i="1"/>
  <c r="AK56" i="1"/>
  <c r="G60" i="1"/>
  <c r="Z91" i="1"/>
  <c r="V116" i="1"/>
  <c r="V118" i="1" s="1"/>
  <c r="V120" i="1"/>
  <c r="V122" i="1" s="1"/>
  <c r="U122" i="1"/>
  <c r="AS118" i="1"/>
  <c r="AD121" i="1"/>
  <c r="AD122" i="1" s="1"/>
  <c r="Z124" i="1"/>
  <c r="W126" i="1"/>
  <c r="M56" i="4"/>
  <c r="M52" i="4"/>
  <c r="AK56" i="4"/>
  <c r="AK52" i="4"/>
  <c r="AK60" i="4"/>
  <c r="AN52" i="4"/>
  <c r="AN60" i="4"/>
  <c r="AN56" i="4"/>
  <c r="H49" i="4"/>
  <c r="V53" i="4"/>
  <c r="V61" i="4"/>
  <c r="M60" i="4"/>
  <c r="AW60" i="4"/>
  <c r="U91" i="4"/>
  <c r="U95" i="4"/>
  <c r="U87" i="4"/>
  <c r="AS87" i="4"/>
  <c r="AS91" i="4"/>
  <c r="L87" i="4"/>
  <c r="L91" i="4"/>
  <c r="AX87" i="4"/>
  <c r="AX95" i="4"/>
  <c r="AX91" i="4"/>
  <c r="W84" i="4"/>
  <c r="W88" i="4" s="1"/>
  <c r="AF96" i="4"/>
  <c r="AF95" i="4"/>
  <c r="AR95" i="4"/>
  <c r="Q116" i="4"/>
  <c r="Q120" i="4"/>
  <c r="AK116" i="4"/>
  <c r="G121" i="4"/>
  <c r="G117" i="4"/>
  <c r="S125" i="4"/>
  <c r="S121" i="4"/>
  <c r="S117" i="4"/>
  <c r="AE125" i="4"/>
  <c r="AE121" i="4"/>
  <c r="AE117" i="4"/>
  <c r="AQ117" i="4"/>
  <c r="AQ125" i="4"/>
  <c r="B124" i="4"/>
  <c r="N124" i="4"/>
  <c r="Z124" i="4"/>
  <c r="AL124" i="4"/>
  <c r="AX124" i="4"/>
  <c r="AX125" i="4"/>
  <c r="AF49" i="5"/>
  <c r="AU61" i="5"/>
  <c r="AU53" i="5"/>
  <c r="Z95" i="5"/>
  <c r="Z87" i="5"/>
  <c r="Z91" i="5"/>
  <c r="I95" i="5"/>
  <c r="I96" i="5"/>
  <c r="AS96" i="5"/>
  <c r="AJ56" i="6"/>
  <c r="AJ52" i="6"/>
  <c r="E95" i="6"/>
  <c r="E87" i="6"/>
  <c r="Q87" i="6"/>
  <c r="Q95" i="6"/>
  <c r="AO95" i="6"/>
  <c r="AO87" i="6"/>
  <c r="X124" i="6"/>
  <c r="G52" i="7"/>
  <c r="G60" i="7"/>
  <c r="G56" i="7"/>
  <c r="S52" i="7"/>
  <c r="S56" i="7"/>
  <c r="S60" i="7"/>
  <c r="AE52" i="7"/>
  <c r="AE56" i="7"/>
  <c r="AE60" i="7"/>
  <c r="AQ52" i="7"/>
  <c r="AQ56" i="7"/>
  <c r="AQ60" i="7"/>
  <c r="H49" i="7"/>
  <c r="W116" i="1"/>
  <c r="W120" i="1"/>
  <c r="AI116" i="1"/>
  <c r="AI124" i="1"/>
  <c r="AI126" i="1" s="1"/>
  <c r="AU120" i="1"/>
  <c r="AU122" i="1" s="1"/>
  <c r="B125" i="1"/>
  <c r="B117" i="1"/>
  <c r="B121" i="1"/>
  <c r="N125" i="1"/>
  <c r="N117" i="1"/>
  <c r="N118" i="1" s="1"/>
  <c r="Z125" i="1"/>
  <c r="Z126" i="1" s="1"/>
  <c r="Z117" i="1"/>
  <c r="Z118" i="1" s="1"/>
  <c r="Z121" i="1"/>
  <c r="AL125" i="1"/>
  <c r="AL126" i="1" s="1"/>
  <c r="AL117" i="1"/>
  <c r="AL118" i="1" s="1"/>
  <c r="AL121" i="1"/>
  <c r="AX125" i="1"/>
  <c r="AX126" i="1" s="1"/>
  <c r="AX117" i="1"/>
  <c r="AX118" i="1" s="1"/>
  <c r="AX121" i="1"/>
  <c r="AU116" i="1"/>
  <c r="AU118" i="1" s="1"/>
  <c r="N124" i="1"/>
  <c r="AX124" i="1"/>
  <c r="L126" i="1"/>
  <c r="B49" i="4"/>
  <c r="AF49" i="4"/>
  <c r="AT49" i="4"/>
  <c r="R60" i="4"/>
  <c r="C91" i="4"/>
  <c r="D116" i="4"/>
  <c r="D120" i="4"/>
  <c r="P116" i="4"/>
  <c r="AB116" i="4"/>
  <c r="AB120" i="4"/>
  <c r="AN116" i="4"/>
  <c r="AN120" i="4"/>
  <c r="AN124" i="4"/>
  <c r="Y120" i="4"/>
  <c r="Y116" i="4"/>
  <c r="AV121" i="4"/>
  <c r="AV120" i="4"/>
  <c r="AQ56" i="5"/>
  <c r="AQ60" i="5"/>
  <c r="AQ52" i="5"/>
  <c r="K60" i="5"/>
  <c r="U91" i="5"/>
  <c r="AS91" i="5"/>
  <c r="S60" i="6"/>
  <c r="AQ60" i="6"/>
  <c r="J91" i="6"/>
  <c r="V91" i="6"/>
  <c r="AH92" i="6"/>
  <c r="AH91" i="6"/>
  <c r="AT91" i="6"/>
  <c r="G120" i="6"/>
  <c r="G116" i="6"/>
  <c r="AE61" i="7"/>
  <c r="AE57" i="7"/>
  <c r="F120" i="7"/>
  <c r="F121" i="7"/>
  <c r="AP121" i="7"/>
  <c r="AP120" i="7"/>
  <c r="AV91" i="1"/>
  <c r="Z95" i="1"/>
  <c r="AM126" i="1"/>
  <c r="AY117" i="1"/>
  <c r="AY118" i="1" s="1"/>
  <c r="AI120" i="1"/>
  <c r="N121" i="1"/>
  <c r="N122" i="1" s="1"/>
  <c r="O124" i="1"/>
  <c r="AM124" i="1"/>
  <c r="AJ56" i="4"/>
  <c r="AJ52" i="4"/>
  <c r="AM95" i="4"/>
  <c r="AM91" i="4"/>
  <c r="M87" i="4"/>
  <c r="Z95" i="4"/>
  <c r="Z87" i="4"/>
  <c r="Z91" i="4"/>
  <c r="E91" i="4"/>
  <c r="Q91" i="4"/>
  <c r="AO92" i="4"/>
  <c r="AO91" i="4"/>
  <c r="E116" i="4"/>
  <c r="E120" i="4"/>
  <c r="L60" i="5"/>
  <c r="X60" i="5"/>
  <c r="AJ60" i="5"/>
  <c r="AD91" i="5"/>
  <c r="AD87" i="5"/>
  <c r="C87" i="5"/>
  <c r="C95" i="5"/>
  <c r="AA95" i="5"/>
  <c r="AA87" i="5"/>
  <c r="G96" i="5"/>
  <c r="G95" i="5"/>
  <c r="S95" i="5"/>
  <c r="AE96" i="5"/>
  <c r="AE95" i="5"/>
  <c r="AQ96" i="5"/>
  <c r="AQ95" i="5"/>
  <c r="Y120" i="5"/>
  <c r="Y116" i="5"/>
  <c r="Y124" i="5"/>
  <c r="AN95" i="6"/>
  <c r="AN91" i="6"/>
  <c r="AN87" i="6"/>
  <c r="K91" i="6"/>
  <c r="K92" i="6"/>
  <c r="W92" i="6"/>
  <c r="AI91" i="6"/>
  <c r="AU91" i="6"/>
  <c r="V52" i="7"/>
  <c r="V56" i="7"/>
  <c r="AG61" i="7"/>
  <c r="AG57" i="7"/>
  <c r="AG53" i="7"/>
  <c r="M96" i="7"/>
  <c r="M88" i="7"/>
  <c r="I96" i="7"/>
  <c r="I95" i="7"/>
  <c r="U95" i="7"/>
  <c r="AG96" i="7"/>
  <c r="AG95" i="7"/>
  <c r="AS95" i="7"/>
  <c r="G125" i="7"/>
  <c r="G117" i="7"/>
  <c r="G121" i="7"/>
  <c r="S125" i="7"/>
  <c r="S117" i="7"/>
  <c r="S121" i="7"/>
  <c r="AE125" i="7"/>
  <c r="AE121" i="7"/>
  <c r="AE117" i="7"/>
  <c r="AQ125" i="7"/>
  <c r="AQ117" i="7"/>
  <c r="AQ121" i="7"/>
  <c r="Q124" i="4"/>
  <c r="AO124" i="4"/>
  <c r="AB56" i="5"/>
  <c r="AB52" i="5"/>
  <c r="AN56" i="5"/>
  <c r="AN52" i="5"/>
  <c r="M60" i="5"/>
  <c r="Y60" i="5"/>
  <c r="AK60" i="5"/>
  <c r="AW60" i="5"/>
  <c r="AN60" i="5"/>
  <c r="K91" i="5"/>
  <c r="W92" i="5"/>
  <c r="W91" i="5"/>
  <c r="AI91" i="5"/>
  <c r="AU91" i="5"/>
  <c r="P95" i="5"/>
  <c r="D116" i="5"/>
  <c r="D120" i="5"/>
  <c r="P116" i="5"/>
  <c r="P120" i="5"/>
  <c r="AB120" i="5"/>
  <c r="AB124" i="5"/>
  <c r="AB116" i="5"/>
  <c r="AN116" i="5"/>
  <c r="AN124" i="5"/>
  <c r="AN120" i="5"/>
  <c r="AY120" i="5"/>
  <c r="AY116" i="5"/>
  <c r="K125" i="5"/>
  <c r="K117" i="5"/>
  <c r="K121" i="5"/>
  <c r="W125" i="5"/>
  <c r="W121" i="5"/>
  <c r="W117" i="5"/>
  <c r="AI125" i="5"/>
  <c r="AI117" i="5"/>
  <c r="AU125" i="5"/>
  <c r="AU121" i="5"/>
  <c r="AR52" i="6"/>
  <c r="AR56" i="6"/>
  <c r="AJ87" i="6"/>
  <c r="AJ95" i="6"/>
  <c r="L91" i="6"/>
  <c r="L92" i="6"/>
  <c r="AJ91" i="6"/>
  <c r="AV91" i="6"/>
  <c r="AL49" i="4"/>
  <c r="W92" i="4"/>
  <c r="AT120" i="4"/>
  <c r="AR124" i="4"/>
  <c r="S49" i="5"/>
  <c r="AW49" i="5"/>
  <c r="Y95" i="5"/>
  <c r="AK120" i="5"/>
  <c r="AK124" i="5"/>
  <c r="AY117" i="5"/>
  <c r="AY121" i="5"/>
  <c r="AY125" i="5"/>
  <c r="V116" i="5"/>
  <c r="AD87" i="6"/>
  <c r="AD91" i="6"/>
  <c r="AP91" i="6"/>
  <c r="H95" i="6"/>
  <c r="AD116" i="6"/>
  <c r="AD120" i="6"/>
  <c r="D125" i="6"/>
  <c r="D121" i="6"/>
  <c r="AB125" i="6"/>
  <c r="AB117" i="6"/>
  <c r="AN125" i="6"/>
  <c r="AN121" i="6"/>
  <c r="B125" i="6"/>
  <c r="B124" i="6"/>
  <c r="Z125" i="6"/>
  <c r="Z124" i="6"/>
  <c r="D53" i="7"/>
  <c r="D61" i="7"/>
  <c r="D57" i="7"/>
  <c r="X95" i="7"/>
  <c r="X87" i="7"/>
  <c r="AV87" i="7"/>
  <c r="AV95" i="7"/>
  <c r="AV91" i="7"/>
  <c r="AT87" i="7"/>
  <c r="AT91" i="7"/>
  <c r="AS116" i="7"/>
  <c r="AS120" i="7"/>
  <c r="T60" i="1"/>
  <c r="G91" i="1"/>
  <c r="AQ91" i="1"/>
  <c r="H95" i="1"/>
  <c r="AF95" i="1"/>
  <c r="Q116" i="1"/>
  <c r="J126" i="1"/>
  <c r="AH124" i="1"/>
  <c r="AH126" i="1" s="1"/>
  <c r="AB52" i="4"/>
  <c r="AB95" i="4"/>
  <c r="AB96" i="4"/>
  <c r="G120" i="4"/>
  <c r="G116" i="4"/>
  <c r="D60" i="5"/>
  <c r="D56" i="5"/>
  <c r="D52" i="5"/>
  <c r="AM52" i="5"/>
  <c r="AM60" i="5"/>
  <c r="T49" i="5"/>
  <c r="AX49" i="5"/>
  <c r="S52" i="5"/>
  <c r="AL56" i="5"/>
  <c r="AX96" i="5"/>
  <c r="D121" i="5"/>
  <c r="D117" i="5"/>
  <c r="AN117" i="5"/>
  <c r="AN121" i="5"/>
  <c r="AB52" i="6"/>
  <c r="AB56" i="6"/>
  <c r="AB60" i="6"/>
  <c r="AW52" i="6"/>
  <c r="AE116" i="6"/>
  <c r="AE120" i="6"/>
  <c r="Q95" i="7"/>
  <c r="AC95" i="7"/>
  <c r="AR48" i="1"/>
  <c r="C83" i="1"/>
  <c r="C84" i="1" s="1"/>
  <c r="AG83" i="1"/>
  <c r="AG84" i="1" s="1"/>
  <c r="AV83" i="1"/>
  <c r="AV84" i="1" s="1"/>
  <c r="AG96" i="1"/>
  <c r="AG97" i="1" s="1"/>
  <c r="AV116" i="1"/>
  <c r="AV118" i="1" s="1"/>
  <c r="C117" i="1"/>
  <c r="C118" i="1" s="1"/>
  <c r="K124" i="1"/>
  <c r="AQ83" i="4"/>
  <c r="AE83" i="4"/>
  <c r="S83" i="4"/>
  <c r="S84" i="4" s="1"/>
  <c r="S88" i="4" s="1"/>
  <c r="G83" i="4"/>
  <c r="G84" i="4" s="1"/>
  <c r="AP83" i="4"/>
  <c r="AD83" i="4"/>
  <c r="AD84" i="4" s="1"/>
  <c r="R83" i="4"/>
  <c r="F83" i="4"/>
  <c r="F84" i="4" s="1"/>
  <c r="AV83" i="4"/>
  <c r="AV84" i="4" s="1"/>
  <c r="AH83" i="4"/>
  <c r="AH84" i="4" s="1"/>
  <c r="AH88" i="4" s="1"/>
  <c r="T83" i="4"/>
  <c r="D83" i="4"/>
  <c r="D84" i="4" s="1"/>
  <c r="AX48" i="4"/>
  <c r="AX49" i="4" s="1"/>
  <c r="AL48" i="4"/>
  <c r="Z48" i="4"/>
  <c r="Z49" i="4" s="1"/>
  <c r="N48" i="4"/>
  <c r="N49" i="4" s="1"/>
  <c r="B48" i="4"/>
  <c r="AU83" i="4"/>
  <c r="AU84" i="4" s="1"/>
  <c r="AG83" i="4"/>
  <c r="Q83" i="4"/>
  <c r="C83" i="4"/>
  <c r="C84" i="4" s="1"/>
  <c r="AW48" i="4"/>
  <c r="AW49" i="4" s="1"/>
  <c r="AK48" i="4"/>
  <c r="Y48" i="4"/>
  <c r="Y49" i="4" s="1"/>
  <c r="M48" i="4"/>
  <c r="M49" i="4" s="1"/>
  <c r="AK83" i="4"/>
  <c r="U83" i="4"/>
  <c r="AR48" i="4"/>
  <c r="AR49" i="4" s="1"/>
  <c r="AD48" i="4"/>
  <c r="AD49" i="4" s="1"/>
  <c r="P48" i="4"/>
  <c r="AR83" i="4"/>
  <c r="Y83" i="4"/>
  <c r="H83" i="4"/>
  <c r="AN48" i="4"/>
  <c r="AN49" i="4" s="1"/>
  <c r="W48" i="4"/>
  <c r="H48" i="4"/>
  <c r="AM83" i="4"/>
  <c r="V83" i="4"/>
  <c r="AI48" i="4"/>
  <c r="T48" i="4"/>
  <c r="T49" i="4" s="1"/>
  <c r="E48" i="4"/>
  <c r="E49" i="4" s="1"/>
  <c r="AF52" i="4"/>
  <c r="G48" i="4"/>
  <c r="G49" i="4" s="1"/>
  <c r="Z60" i="4"/>
  <c r="AA83" i="4"/>
  <c r="AA84" i="4" s="1"/>
  <c r="T116" i="4"/>
  <c r="T120" i="4"/>
  <c r="AJ49" i="5"/>
  <c r="Q60" i="5"/>
  <c r="AK87" i="5"/>
  <c r="R125" i="5"/>
  <c r="AO56" i="6"/>
  <c r="AO60" i="6"/>
  <c r="AL91" i="6"/>
  <c r="AL87" i="6"/>
  <c r="X87" i="6"/>
  <c r="X95" i="6"/>
  <c r="AV95" i="6"/>
  <c r="AV87" i="6"/>
  <c r="AB56" i="7"/>
  <c r="AB52" i="7"/>
  <c r="AQ53" i="7"/>
  <c r="AQ57" i="7"/>
  <c r="F96" i="7"/>
  <c r="AD95" i="7"/>
  <c r="AD96" i="7"/>
  <c r="B120" i="7"/>
  <c r="B116" i="7"/>
  <c r="N120" i="7"/>
  <c r="N116" i="7"/>
  <c r="AL120" i="7"/>
  <c r="AL116" i="7"/>
  <c r="AL124" i="7"/>
  <c r="T120" i="7"/>
  <c r="T116" i="7"/>
  <c r="Z116" i="7"/>
  <c r="P48" i="1"/>
  <c r="AS48" i="1"/>
  <c r="AS49" i="1" s="1"/>
  <c r="AE60" i="1"/>
  <c r="H81" i="1"/>
  <c r="H84" i="1" s="1"/>
  <c r="D110" i="1"/>
  <c r="D124" i="1" s="1"/>
  <c r="AI121" i="1"/>
  <c r="U125" i="1"/>
  <c r="I48" i="4"/>
  <c r="AT48" i="4"/>
  <c r="AM60" i="4"/>
  <c r="AB83" i="4"/>
  <c r="N91" i="4"/>
  <c r="AP95" i="4"/>
  <c r="N117" i="4"/>
  <c r="N125" i="4"/>
  <c r="N121" i="4"/>
  <c r="AL117" i="4"/>
  <c r="AL125" i="4"/>
  <c r="G49" i="5"/>
  <c r="V49" i="5"/>
  <c r="C48" i="5"/>
  <c r="X48" i="5"/>
  <c r="X49" i="5" s="1"/>
  <c r="AT52" i="5"/>
  <c r="F60" i="5"/>
  <c r="AD60" i="5"/>
  <c r="M87" i="5"/>
  <c r="J83" i="5"/>
  <c r="AK83" i="5"/>
  <c r="D95" i="5"/>
  <c r="AB95" i="5"/>
  <c r="D96" i="5"/>
  <c r="B116" i="5"/>
  <c r="B120" i="5"/>
  <c r="AW124" i="5"/>
  <c r="AW120" i="5"/>
  <c r="S116" i="5"/>
  <c r="AP124" i="5"/>
  <c r="Q52" i="6"/>
  <c r="K60" i="6"/>
  <c r="C78" i="6"/>
  <c r="C87" i="6" s="1"/>
  <c r="O78" i="6"/>
  <c r="AA78" i="6"/>
  <c r="AA87" i="6" s="1"/>
  <c r="I116" i="6"/>
  <c r="I120" i="6"/>
  <c r="AN117" i="6"/>
  <c r="AX125" i="6"/>
  <c r="AO52" i="7"/>
  <c r="E52" i="7"/>
  <c r="C53" i="7"/>
  <c r="C57" i="7"/>
  <c r="H56" i="7"/>
  <c r="AR56" i="7"/>
  <c r="AB87" i="7"/>
  <c r="AB95" i="7"/>
  <c r="E91" i="7"/>
  <c r="Q91" i="7"/>
  <c r="AC92" i="7"/>
  <c r="AC91" i="7"/>
  <c r="AO91" i="7"/>
  <c r="L95" i="7"/>
  <c r="AM116" i="7"/>
  <c r="AM120" i="7"/>
  <c r="Z124" i="7"/>
  <c r="X57" i="4"/>
  <c r="X53" i="4"/>
  <c r="AB84" i="4"/>
  <c r="AB88" i="4" s="1"/>
  <c r="AI92" i="4"/>
  <c r="AI91" i="4"/>
  <c r="AH49" i="5"/>
  <c r="AF84" i="5"/>
  <c r="AF88" i="5" s="1"/>
  <c r="AH120" i="5"/>
  <c r="AH116" i="5"/>
  <c r="C117" i="5"/>
  <c r="C121" i="5"/>
  <c r="C125" i="5"/>
  <c r="O117" i="5"/>
  <c r="O121" i="5"/>
  <c r="AM117" i="5"/>
  <c r="AM121" i="5"/>
  <c r="AM125" i="5"/>
  <c r="P125" i="6"/>
  <c r="P121" i="6"/>
  <c r="P117" i="6"/>
  <c r="AL124" i="6"/>
  <c r="AL125" i="6"/>
  <c r="J87" i="7"/>
  <c r="J91" i="7"/>
  <c r="AH87" i="7"/>
  <c r="AH95" i="7"/>
  <c r="AF56" i="1"/>
  <c r="AF52" i="1"/>
  <c r="Q60" i="1"/>
  <c r="AP87" i="1"/>
  <c r="S91" i="1"/>
  <c r="AE91" i="1"/>
  <c r="AE92" i="1"/>
  <c r="AE93" i="1" s="1"/>
  <c r="T95" i="1"/>
  <c r="T96" i="1"/>
  <c r="T97" i="1" s="1"/>
  <c r="AR95" i="1"/>
  <c r="AS125" i="1"/>
  <c r="AS126" i="1" s="1"/>
  <c r="AG121" i="1"/>
  <c r="AG122" i="1" s="1"/>
  <c r="AT124" i="1"/>
  <c r="K56" i="4"/>
  <c r="K52" i="4"/>
  <c r="P91" i="4"/>
  <c r="D95" i="4"/>
  <c r="AN95" i="4"/>
  <c r="AU87" i="5"/>
  <c r="AU95" i="5"/>
  <c r="AJ91" i="5"/>
  <c r="AJ87" i="5"/>
  <c r="N95" i="5"/>
  <c r="AE91" i="6"/>
  <c r="AE87" i="6"/>
  <c r="S120" i="6"/>
  <c r="S116" i="6"/>
  <c r="AH120" i="6"/>
  <c r="AH116" i="6"/>
  <c r="AH124" i="6"/>
  <c r="AB121" i="6"/>
  <c r="AP124" i="6"/>
  <c r="AP61" i="7"/>
  <c r="AP57" i="7"/>
  <c r="AP53" i="7"/>
  <c r="E95" i="7"/>
  <c r="AV120" i="7"/>
  <c r="AV116" i="7"/>
  <c r="AV124" i="7"/>
  <c r="AX83" i="1"/>
  <c r="AX84" i="1" s="1"/>
  <c r="AL83" i="1"/>
  <c r="AL84" i="1" s="1"/>
  <c r="Z83" i="1"/>
  <c r="N83" i="1"/>
  <c r="N84" i="1" s="1"/>
  <c r="B83" i="1"/>
  <c r="AV48" i="1"/>
  <c r="AJ48" i="1"/>
  <c r="X48" i="1"/>
  <c r="L48" i="1"/>
  <c r="AN83" i="1"/>
  <c r="AN84" i="1" s="1"/>
  <c r="AA83" i="1"/>
  <c r="AA84" i="1" s="1"/>
  <c r="AA88" i="1" s="1"/>
  <c r="AA89" i="1" s="1"/>
  <c r="M83" i="1"/>
  <c r="AP48" i="1"/>
  <c r="AW83" i="1"/>
  <c r="AJ83" i="1"/>
  <c r="W83" i="1"/>
  <c r="J83" i="1"/>
  <c r="AM48" i="1"/>
  <c r="Z48" i="1"/>
  <c r="M48" i="1"/>
  <c r="O48" i="1"/>
  <c r="AC48" i="1"/>
  <c r="AC49" i="1" s="1"/>
  <c r="T56" i="1"/>
  <c r="R83" i="1"/>
  <c r="AR92" i="1"/>
  <c r="AR93" i="1" s="1"/>
  <c r="AS95" i="1"/>
  <c r="AS97" i="1" s="1"/>
  <c r="R120" i="1"/>
  <c r="L49" i="4"/>
  <c r="AA48" i="4"/>
  <c r="AS48" i="4"/>
  <c r="N60" i="4"/>
  <c r="R87" i="4"/>
  <c r="E83" i="4"/>
  <c r="E84" i="4" s="1"/>
  <c r="AX83" i="4"/>
  <c r="Q95" i="4"/>
  <c r="T52" i="5"/>
  <c r="AM56" i="5"/>
  <c r="C56" i="6"/>
  <c r="C52" i="6"/>
  <c r="AX87" i="6"/>
  <c r="AX91" i="6"/>
  <c r="AH96" i="6"/>
  <c r="AI116" i="6"/>
  <c r="AI120" i="6"/>
  <c r="AI124" i="6"/>
  <c r="B53" i="7"/>
  <c r="B57" i="7"/>
  <c r="N84" i="7"/>
  <c r="R95" i="7"/>
  <c r="AP95" i="7"/>
  <c r="AP96" i="7"/>
  <c r="AX116" i="7"/>
  <c r="AX120" i="7"/>
  <c r="AX124" i="7"/>
  <c r="AP81" i="1"/>
  <c r="AP84" i="1" s="1"/>
  <c r="AD81" i="1"/>
  <c r="AD84" i="1" s="1"/>
  <c r="AD88" i="1" s="1"/>
  <c r="AD89" i="1" s="1"/>
  <c r="R81" i="1"/>
  <c r="R84" i="1" s="1"/>
  <c r="R88" i="1" s="1"/>
  <c r="R89" i="1" s="1"/>
  <c r="F81" i="1"/>
  <c r="F84" i="1" s="1"/>
  <c r="F88" i="1" s="1"/>
  <c r="F89" i="1" s="1"/>
  <c r="AM81" i="1"/>
  <c r="AM84" i="1" s="1"/>
  <c r="Z81" i="1"/>
  <c r="M81" i="1"/>
  <c r="AW81" i="1"/>
  <c r="AJ81" i="1"/>
  <c r="W81" i="1"/>
  <c r="W84" i="1" s="1"/>
  <c r="J81" i="1"/>
  <c r="J84" i="1" s="1"/>
  <c r="B48" i="1"/>
  <c r="AD48" i="1"/>
  <c r="D56" i="1"/>
  <c r="X81" i="1"/>
  <c r="X84" i="1" s="1"/>
  <c r="X88" i="1" s="1"/>
  <c r="X89" i="1" s="1"/>
  <c r="D83" i="1"/>
  <c r="D84" i="1" s="1"/>
  <c r="AH83" i="1"/>
  <c r="AH84" i="1" s="1"/>
  <c r="AY83" i="1"/>
  <c r="H96" i="1"/>
  <c r="S124" i="1"/>
  <c r="S116" i="1"/>
  <c r="W117" i="1"/>
  <c r="X116" i="1"/>
  <c r="X118" i="1" s="1"/>
  <c r="AI117" i="1"/>
  <c r="AN120" i="1"/>
  <c r="AN122" i="1" s="1"/>
  <c r="AJ122" i="1"/>
  <c r="AS81" i="4"/>
  <c r="AS84" i="4" s="1"/>
  <c r="AG81" i="4"/>
  <c r="AG84" i="4" s="1"/>
  <c r="U81" i="4"/>
  <c r="U84" i="4" s="1"/>
  <c r="I81" i="4"/>
  <c r="AR81" i="4"/>
  <c r="AF81" i="4"/>
  <c r="AF84" i="4" s="1"/>
  <c r="T81" i="4"/>
  <c r="T84" i="4" s="1"/>
  <c r="H81" i="4"/>
  <c r="AN81" i="4"/>
  <c r="AN84" i="4" s="1"/>
  <c r="Z81" i="4"/>
  <c r="Z84" i="4" s="1"/>
  <c r="L81" i="4"/>
  <c r="L84" i="4" s="1"/>
  <c r="AM81" i="4"/>
  <c r="AM84" i="4" s="1"/>
  <c r="Y81" i="4"/>
  <c r="Y84" i="4" s="1"/>
  <c r="Y96" i="4" s="1"/>
  <c r="K81" i="4"/>
  <c r="K84" i="4" s="1"/>
  <c r="K88" i="4" s="1"/>
  <c r="AY81" i="4"/>
  <c r="AY84" i="4" s="1"/>
  <c r="AI81" i="4"/>
  <c r="AI84" i="4" s="1"/>
  <c r="AI88" i="4" s="1"/>
  <c r="Q81" i="4"/>
  <c r="AK81" i="4"/>
  <c r="R81" i="4"/>
  <c r="AX81" i="4"/>
  <c r="AE81" i="4"/>
  <c r="AE84" i="4" s="1"/>
  <c r="N81" i="4"/>
  <c r="N84" i="4" s="1"/>
  <c r="AG56" i="4"/>
  <c r="AB48" i="4"/>
  <c r="AB56" i="4"/>
  <c r="AE78" i="4"/>
  <c r="J81" i="4"/>
  <c r="J84" i="4" s="1"/>
  <c r="J88" i="4" s="1"/>
  <c r="I83" i="4"/>
  <c r="AY83" i="4"/>
  <c r="AC95" i="4"/>
  <c r="B117" i="4"/>
  <c r="Z117" i="4"/>
  <c r="AX117" i="4"/>
  <c r="C48" i="1"/>
  <c r="Q48" i="1"/>
  <c r="AE48" i="1"/>
  <c r="AE49" i="1" s="1"/>
  <c r="AT48" i="1"/>
  <c r="AT49" i="1" s="1"/>
  <c r="I81" i="1"/>
  <c r="I84" i="1" s="1"/>
  <c r="Y81" i="1"/>
  <c r="Y84" i="1" s="1"/>
  <c r="Y88" i="1" s="1"/>
  <c r="Y89" i="1" s="1"/>
  <c r="AO81" i="1"/>
  <c r="AO84" i="1" s="1"/>
  <c r="E83" i="1"/>
  <c r="T83" i="1"/>
  <c r="AI83" i="1"/>
  <c r="AI84" i="1" s="1"/>
  <c r="Y91" i="1"/>
  <c r="G92" i="1"/>
  <c r="G93" i="1" s="1"/>
  <c r="E116" i="1"/>
  <c r="L122" i="1"/>
  <c r="AJ117" i="1"/>
  <c r="AJ118" i="1" s="1"/>
  <c r="J116" i="1"/>
  <c r="J118" i="1" s="1"/>
  <c r="U117" i="1"/>
  <c r="U118" i="1" s="1"/>
  <c r="AW124" i="1"/>
  <c r="R124" i="1"/>
  <c r="V125" i="1"/>
  <c r="V126" i="1" s="1"/>
  <c r="J48" i="4"/>
  <c r="AC48" i="4"/>
  <c r="AC49" i="4" s="1"/>
  <c r="AU48" i="4"/>
  <c r="AT56" i="4"/>
  <c r="X87" i="4"/>
  <c r="M81" i="4"/>
  <c r="AJ81" i="4"/>
  <c r="AJ84" i="4" s="1"/>
  <c r="J83" i="4"/>
  <c r="AC83" i="4"/>
  <c r="AC84" i="4" s="1"/>
  <c r="AY91" i="4"/>
  <c r="W91" i="4"/>
  <c r="G95" i="4"/>
  <c r="AH116" i="4"/>
  <c r="AH124" i="4"/>
  <c r="O121" i="4"/>
  <c r="O125" i="4"/>
  <c r="AA121" i="4"/>
  <c r="AA117" i="4"/>
  <c r="AY121" i="4"/>
  <c r="AY125" i="4"/>
  <c r="O117" i="4"/>
  <c r="Z121" i="4"/>
  <c r="AX121" i="4"/>
  <c r="G56" i="5"/>
  <c r="G52" i="5"/>
  <c r="AE56" i="5"/>
  <c r="AM49" i="5"/>
  <c r="D48" i="5"/>
  <c r="D49" i="5" s="1"/>
  <c r="AE48" i="5"/>
  <c r="AE49" i="5" s="1"/>
  <c r="W52" i="5"/>
  <c r="Q56" i="5"/>
  <c r="AP56" i="5"/>
  <c r="N78" i="5"/>
  <c r="N87" i="5" s="1"/>
  <c r="AL78" i="5"/>
  <c r="AX78" i="5"/>
  <c r="N84" i="5"/>
  <c r="AK84" i="5"/>
  <c r="AK88" i="5" s="1"/>
  <c r="K83" i="5"/>
  <c r="D91" i="5"/>
  <c r="P91" i="5"/>
  <c r="P92" i="5"/>
  <c r="AB91" i="5"/>
  <c r="AN91" i="5"/>
  <c r="Q95" i="5"/>
  <c r="AC95" i="5"/>
  <c r="AC96" i="5"/>
  <c r="AO95" i="5"/>
  <c r="AL120" i="5"/>
  <c r="AL116" i="5"/>
  <c r="J120" i="5"/>
  <c r="P121" i="5"/>
  <c r="U124" i="5"/>
  <c r="U125" i="5"/>
  <c r="AS124" i="5"/>
  <c r="V125" i="5"/>
  <c r="G52" i="6"/>
  <c r="G56" i="6"/>
  <c r="AH56" i="6"/>
  <c r="Y52" i="6"/>
  <c r="Q56" i="6"/>
  <c r="AJ60" i="6"/>
  <c r="AC60" i="6"/>
  <c r="AB87" i="6"/>
  <c r="N91" i="6"/>
  <c r="AL95" i="6"/>
  <c r="J124" i="6"/>
  <c r="J116" i="6"/>
  <c r="J120" i="6"/>
  <c r="V116" i="6"/>
  <c r="V124" i="6"/>
  <c r="V120" i="6"/>
  <c r="AT124" i="6"/>
  <c r="AT120" i="6"/>
  <c r="AT116" i="6"/>
  <c r="F52" i="7"/>
  <c r="F56" i="7"/>
  <c r="AY61" i="7"/>
  <c r="AY57" i="7"/>
  <c r="B61" i="7"/>
  <c r="H96" i="7"/>
  <c r="H95" i="7"/>
  <c r="T95" i="7"/>
  <c r="AF95" i="7"/>
  <c r="AF96" i="7"/>
  <c r="AR95" i="7"/>
  <c r="Y116" i="7"/>
  <c r="Y124" i="7"/>
  <c r="Y120" i="7"/>
  <c r="AW87" i="6"/>
  <c r="AW91" i="6"/>
  <c r="B95" i="6"/>
  <c r="N95" i="6"/>
  <c r="Z96" i="6"/>
  <c r="Z95" i="6"/>
  <c r="AW95" i="6"/>
  <c r="U120" i="6"/>
  <c r="U116" i="6"/>
  <c r="U124" i="6"/>
  <c r="T56" i="7"/>
  <c r="T52" i="7"/>
  <c r="AK56" i="7"/>
  <c r="AK52" i="7"/>
  <c r="V95" i="7"/>
  <c r="AK121" i="7"/>
  <c r="AK120" i="7"/>
  <c r="H52" i="1"/>
  <c r="I78" i="1"/>
  <c r="M91" i="1"/>
  <c r="B95" i="1"/>
  <c r="AR96" i="1"/>
  <c r="AR97" i="1" s="1"/>
  <c r="AO116" i="1"/>
  <c r="C121" i="1"/>
  <c r="C122" i="1" s="1"/>
  <c r="O121" i="1"/>
  <c r="O122" i="1" s="1"/>
  <c r="O125" i="1"/>
  <c r="AA121" i="1"/>
  <c r="AA122" i="1" s="1"/>
  <c r="AA125" i="1"/>
  <c r="AA126" i="1" s="1"/>
  <c r="AM121" i="1"/>
  <c r="AM122" i="1" s="1"/>
  <c r="AY121" i="1"/>
  <c r="AY122" i="1" s="1"/>
  <c r="I117" i="1"/>
  <c r="I118" i="1" s="1"/>
  <c r="J122" i="1"/>
  <c r="AU126" i="1"/>
  <c r="U56" i="4"/>
  <c r="AU49" i="4"/>
  <c r="O48" i="4"/>
  <c r="AG48" i="4"/>
  <c r="AG49" i="4" s="1"/>
  <c r="O56" i="4"/>
  <c r="AF56" i="4"/>
  <c r="AP84" i="4"/>
  <c r="M83" i="4"/>
  <c r="AJ83" i="4"/>
  <c r="F91" i="4"/>
  <c r="R91" i="4"/>
  <c r="AD91" i="4"/>
  <c r="AP91" i="4"/>
  <c r="J95" i="4"/>
  <c r="AT96" i="4"/>
  <c r="AH95" i="4"/>
  <c r="M120" i="4"/>
  <c r="S120" i="4"/>
  <c r="S116" i="4"/>
  <c r="F125" i="4"/>
  <c r="F121" i="4"/>
  <c r="B128" i="4" s="1"/>
  <c r="AD125" i="4"/>
  <c r="AD117" i="4"/>
  <c r="AP125" i="4"/>
  <c r="AP121" i="4"/>
  <c r="AP117" i="4"/>
  <c r="AN83" i="5"/>
  <c r="AN84" i="5" s="1"/>
  <c r="AB83" i="5"/>
  <c r="P83" i="5"/>
  <c r="D83" i="5"/>
  <c r="D84" i="5" s="1"/>
  <c r="AX48" i="5"/>
  <c r="AL48" i="5"/>
  <c r="AL49" i="5" s="1"/>
  <c r="Z48" i="5"/>
  <c r="Z49" i="5" s="1"/>
  <c r="N48" i="5"/>
  <c r="N49" i="5" s="1"/>
  <c r="B48" i="5"/>
  <c r="B49" i="5" s="1"/>
  <c r="AY83" i="5"/>
  <c r="AM83" i="5"/>
  <c r="AA83" i="5"/>
  <c r="O83" i="5"/>
  <c r="C83" i="5"/>
  <c r="C84" i="5" s="1"/>
  <c r="AW48" i="5"/>
  <c r="AK48" i="5"/>
  <c r="Y48" i="5"/>
  <c r="Y49" i="5" s="1"/>
  <c r="M48" i="5"/>
  <c r="M49" i="5" s="1"/>
  <c r="AU83" i="5"/>
  <c r="AG83" i="5"/>
  <c r="S83" i="5"/>
  <c r="S84" i="5" s="1"/>
  <c r="E83" i="5"/>
  <c r="AQ48" i="5"/>
  <c r="AQ49" i="5" s="1"/>
  <c r="AC48" i="5"/>
  <c r="O48" i="5"/>
  <c r="O49" i="5" s="1"/>
  <c r="AT83" i="5"/>
  <c r="AF83" i="5"/>
  <c r="R83" i="5"/>
  <c r="B83" i="5"/>
  <c r="AP48" i="5"/>
  <c r="AB48" i="5"/>
  <c r="AB49" i="5" s="1"/>
  <c r="L48" i="5"/>
  <c r="AI83" i="5"/>
  <c r="AI84" i="5" s="1"/>
  <c r="Q83" i="5"/>
  <c r="AS48" i="5"/>
  <c r="AS49" i="5" s="1"/>
  <c r="AA48" i="5"/>
  <c r="AA49" i="5" s="1"/>
  <c r="I48" i="5"/>
  <c r="AV83" i="5"/>
  <c r="AD83" i="5"/>
  <c r="L83" i="5"/>
  <c r="AN48" i="5"/>
  <c r="V48" i="5"/>
  <c r="F48" i="5"/>
  <c r="AO83" i="5"/>
  <c r="U83" i="5"/>
  <c r="U84" i="5" s="1"/>
  <c r="AG48" i="5"/>
  <c r="K48" i="5"/>
  <c r="K49" i="5" s="1"/>
  <c r="AJ83" i="5"/>
  <c r="AJ84" i="5" s="1"/>
  <c r="M83" i="5"/>
  <c r="M84" i="5" s="1"/>
  <c r="AV48" i="5"/>
  <c r="AV49" i="5" s="1"/>
  <c r="AD48" i="5"/>
  <c r="G48" i="5"/>
  <c r="J56" i="5"/>
  <c r="J52" i="5"/>
  <c r="V56" i="5"/>
  <c r="V52" i="5"/>
  <c r="F52" i="5"/>
  <c r="F56" i="5"/>
  <c r="L49" i="5"/>
  <c r="AR49" i="5"/>
  <c r="J48" i="5"/>
  <c r="J49" i="5" s="1"/>
  <c r="AI48" i="5"/>
  <c r="AI49" i="5" s="1"/>
  <c r="J60" i="5"/>
  <c r="AT60" i="5"/>
  <c r="Q78" i="5"/>
  <c r="V83" i="5"/>
  <c r="AR83" i="5"/>
  <c r="L87" i="5"/>
  <c r="G92" i="5"/>
  <c r="S91" i="5"/>
  <c r="AE91" i="5"/>
  <c r="AE92" i="5"/>
  <c r="G91" i="5"/>
  <c r="AH91" i="5"/>
  <c r="H96" i="5"/>
  <c r="T96" i="5"/>
  <c r="T95" i="5"/>
  <c r="AF96" i="5"/>
  <c r="AK95" i="5"/>
  <c r="E116" i="5"/>
  <c r="E120" i="5"/>
  <c r="F116" i="5"/>
  <c r="F120" i="5"/>
  <c r="AA120" i="5"/>
  <c r="AX120" i="5"/>
  <c r="AX116" i="5"/>
  <c r="J125" i="5"/>
  <c r="AH121" i="5"/>
  <c r="AH125" i="5"/>
  <c r="AH117" i="5"/>
  <c r="AT121" i="5"/>
  <c r="AT125" i="5"/>
  <c r="AT117" i="5"/>
  <c r="V121" i="5"/>
  <c r="AJ124" i="5"/>
  <c r="D125" i="5"/>
  <c r="AB125" i="5"/>
  <c r="AK56" i="6"/>
  <c r="AK52" i="6"/>
  <c r="AC56" i="6"/>
  <c r="C60" i="6"/>
  <c r="O60" i="6"/>
  <c r="H91" i="6"/>
  <c r="T91" i="6"/>
  <c r="AF91" i="6"/>
  <c r="AM95" i="6"/>
  <c r="AY95" i="6"/>
  <c r="AW120" i="6"/>
  <c r="K117" i="6"/>
  <c r="B127" i="6" s="1"/>
  <c r="K125" i="6"/>
  <c r="W117" i="6"/>
  <c r="W125" i="6"/>
  <c r="W121" i="6"/>
  <c r="AI121" i="6"/>
  <c r="AI117" i="6"/>
  <c r="AU125" i="6"/>
  <c r="AU121" i="6"/>
  <c r="AU117" i="6"/>
  <c r="AW116" i="6"/>
  <c r="K121" i="6"/>
  <c r="AI125" i="6"/>
  <c r="S53" i="7"/>
  <c r="S57" i="7"/>
  <c r="S61" i="7"/>
  <c r="D95" i="7"/>
  <c r="D87" i="7"/>
  <c r="AE120" i="7"/>
  <c r="AE116" i="7"/>
  <c r="F60" i="1"/>
  <c r="AZ60" i="1" s="1"/>
  <c r="R60" i="1"/>
  <c r="AD60" i="1"/>
  <c r="AP60" i="1"/>
  <c r="AT125" i="1"/>
  <c r="AT126" i="1" s="1"/>
  <c r="Y124" i="1"/>
  <c r="K49" i="4"/>
  <c r="M91" i="4"/>
  <c r="AW92" i="4"/>
  <c r="AC116" i="4"/>
  <c r="J117" i="4"/>
  <c r="AK124" i="4"/>
  <c r="AP81" i="5"/>
  <c r="AP84" i="5" s="1"/>
  <c r="AD81" i="5"/>
  <c r="AD84" i="5" s="1"/>
  <c r="R81" i="5"/>
  <c r="R84" i="5" s="1"/>
  <c r="F81" i="5"/>
  <c r="F84" i="5" s="1"/>
  <c r="AO81" i="5"/>
  <c r="AO84" i="5" s="1"/>
  <c r="AC81" i="5"/>
  <c r="AC84" i="5" s="1"/>
  <c r="Q81" i="5"/>
  <c r="E81" i="5"/>
  <c r="AM81" i="5"/>
  <c r="Y81" i="5"/>
  <c r="Y84" i="5" s="1"/>
  <c r="K81" i="5"/>
  <c r="AL81" i="5"/>
  <c r="AL84" i="5" s="1"/>
  <c r="X81" i="5"/>
  <c r="X84" i="5" s="1"/>
  <c r="J81" i="5"/>
  <c r="J84" i="5" s="1"/>
  <c r="AW81" i="5"/>
  <c r="AW84" i="5" s="1"/>
  <c r="AG81" i="5"/>
  <c r="AG84" i="5" s="1"/>
  <c r="AG88" i="5" s="1"/>
  <c r="O81" i="5"/>
  <c r="O84" i="5" s="1"/>
  <c r="AT81" i="5"/>
  <c r="AB81" i="5"/>
  <c r="L81" i="5"/>
  <c r="L84" i="5" s="1"/>
  <c r="AA56" i="5"/>
  <c r="AA52" i="5"/>
  <c r="AA60" i="5"/>
  <c r="B81" i="5"/>
  <c r="B84" i="5" s="1"/>
  <c r="V81" i="5"/>
  <c r="V84" i="5" s="1"/>
  <c r="V88" i="5" s="1"/>
  <c r="AR81" i="5"/>
  <c r="AR84" i="5" s="1"/>
  <c r="AR88" i="5" s="1"/>
  <c r="V92" i="5"/>
  <c r="C120" i="5"/>
  <c r="AM116" i="5"/>
  <c r="AM120" i="5"/>
  <c r="X120" i="5"/>
  <c r="X124" i="5"/>
  <c r="X116" i="5"/>
  <c r="V56" i="6"/>
  <c r="V60" i="6"/>
  <c r="V52" i="6"/>
  <c r="AU120" i="6"/>
  <c r="AU116" i="6"/>
  <c r="AU124" i="6"/>
  <c r="AQ117" i="6"/>
  <c r="M124" i="6"/>
  <c r="AK124" i="6"/>
  <c r="AW124" i="6"/>
  <c r="AT46" i="7"/>
  <c r="AT49" i="7" s="1"/>
  <c r="AH46" i="7"/>
  <c r="AH49" i="7" s="1"/>
  <c r="V46" i="7"/>
  <c r="V49" i="7" s="1"/>
  <c r="J46" i="7"/>
  <c r="J49" i="7" s="1"/>
  <c r="AX46" i="7"/>
  <c r="AX49" i="7" s="1"/>
  <c r="AK46" i="7"/>
  <c r="AK49" i="7" s="1"/>
  <c r="X46" i="7"/>
  <c r="X49" i="7" s="1"/>
  <c r="K46" i="7"/>
  <c r="K49" i="7" s="1"/>
  <c r="AW46" i="7"/>
  <c r="AW49" i="7" s="1"/>
  <c r="AJ46" i="7"/>
  <c r="AJ49" i="7" s="1"/>
  <c r="W46" i="7"/>
  <c r="W49" i="7" s="1"/>
  <c r="I46" i="7"/>
  <c r="I49" i="7" s="1"/>
  <c r="AM46" i="7"/>
  <c r="U46" i="7"/>
  <c r="U49" i="7" s="1"/>
  <c r="F46" i="7"/>
  <c r="F49" i="7" s="1"/>
  <c r="AL46" i="7"/>
  <c r="AL49" i="7" s="1"/>
  <c r="T46" i="7"/>
  <c r="E46" i="7"/>
  <c r="E49" i="7" s="1"/>
  <c r="AN46" i="7"/>
  <c r="AN49" i="7" s="1"/>
  <c r="R46" i="7"/>
  <c r="R49" i="7" s="1"/>
  <c r="AF46" i="7"/>
  <c r="O46" i="7"/>
  <c r="O49" i="7" s="1"/>
  <c r="AR46" i="7"/>
  <c r="Y46" i="7"/>
  <c r="Y49" i="7" s="1"/>
  <c r="AO46" i="7"/>
  <c r="AO49" i="7" s="1"/>
  <c r="P46" i="7"/>
  <c r="P49" i="7" s="1"/>
  <c r="AI46" i="7"/>
  <c r="AI49" i="7" s="1"/>
  <c r="N46" i="7"/>
  <c r="N49" i="7" s="1"/>
  <c r="AA46" i="7"/>
  <c r="AA49" i="7" s="1"/>
  <c r="AU46" i="7"/>
  <c r="AU49" i="7" s="1"/>
  <c r="Q46" i="7"/>
  <c r="Q49" i="7" s="1"/>
  <c r="AS46" i="7"/>
  <c r="AS49" i="7" s="1"/>
  <c r="M46" i="7"/>
  <c r="M49" i="7" s="1"/>
  <c r="AL52" i="7"/>
  <c r="AL60" i="7"/>
  <c r="AL56" i="7"/>
  <c r="L46" i="7"/>
  <c r="L49" i="7" s="1"/>
  <c r="AI125" i="7"/>
  <c r="AI124" i="7"/>
  <c r="AU124" i="7"/>
  <c r="AU125" i="7"/>
  <c r="M125" i="1"/>
  <c r="M126" i="1" s="1"/>
  <c r="Y125" i="1"/>
  <c r="AK125" i="1"/>
  <c r="AW125" i="1"/>
  <c r="AW126" i="1" s="1"/>
  <c r="AW117" i="1"/>
  <c r="AW118" i="1" s="1"/>
  <c r="Y121" i="1"/>
  <c r="P124" i="1"/>
  <c r="AB124" i="1"/>
  <c r="AN124" i="1"/>
  <c r="G52" i="4"/>
  <c r="S52" i="4"/>
  <c r="AE52" i="4"/>
  <c r="AQ52" i="4"/>
  <c r="Y60" i="4"/>
  <c r="P92" i="4"/>
  <c r="AB91" i="4"/>
  <c r="I95" i="4"/>
  <c r="AG95" i="4"/>
  <c r="AS95" i="4"/>
  <c r="M117" i="4"/>
  <c r="Y117" i="4"/>
  <c r="AK117" i="4"/>
  <c r="AK121" i="4"/>
  <c r="AW117" i="4"/>
  <c r="AW121" i="4"/>
  <c r="P124" i="4"/>
  <c r="AW125" i="4"/>
  <c r="G81" i="5"/>
  <c r="G84" i="5" s="1"/>
  <c r="G88" i="5" s="1"/>
  <c r="AA81" i="5"/>
  <c r="AV81" i="5"/>
  <c r="Y92" i="5"/>
  <c r="AK92" i="5"/>
  <c r="AW92" i="5"/>
  <c r="F96" i="5"/>
  <c r="AD95" i="5"/>
  <c r="AP95" i="5"/>
  <c r="G124" i="5"/>
  <c r="G120" i="5"/>
  <c r="AV116" i="5"/>
  <c r="AG125" i="5"/>
  <c r="B124" i="5"/>
  <c r="Z124" i="5"/>
  <c r="AL124" i="5"/>
  <c r="AX124" i="5"/>
  <c r="Z125" i="5"/>
  <c r="F52" i="6"/>
  <c r="F56" i="6"/>
  <c r="AE52" i="6"/>
  <c r="AE56" i="6"/>
  <c r="AB46" i="7"/>
  <c r="AB49" i="7" s="1"/>
  <c r="AI60" i="7"/>
  <c r="U91" i="7"/>
  <c r="U87" i="7"/>
  <c r="AC84" i="7"/>
  <c r="AC88" i="7" s="1"/>
  <c r="S95" i="7"/>
  <c r="AE95" i="7"/>
  <c r="AQ95" i="7"/>
  <c r="K116" i="7"/>
  <c r="K120" i="7"/>
  <c r="AU120" i="7"/>
  <c r="AU116" i="7"/>
  <c r="Q116" i="5"/>
  <c r="Q120" i="5"/>
  <c r="D124" i="5"/>
  <c r="R52" i="6"/>
  <c r="R56" i="6"/>
  <c r="AD52" i="6"/>
  <c r="AT56" i="6"/>
  <c r="AS60" i="6"/>
  <c r="C91" i="6"/>
  <c r="AA92" i="6"/>
  <c r="AA91" i="6"/>
  <c r="AM92" i="6"/>
  <c r="AM91" i="6"/>
  <c r="AY91" i="6"/>
  <c r="AV116" i="6"/>
  <c r="AV120" i="6"/>
  <c r="AJ120" i="6"/>
  <c r="L56" i="7"/>
  <c r="L52" i="7"/>
  <c r="X56" i="7"/>
  <c r="X60" i="7"/>
  <c r="AV56" i="7"/>
  <c r="AV60" i="7"/>
  <c r="AV52" i="7"/>
  <c r="R52" i="7"/>
  <c r="R56" i="7"/>
  <c r="K88" i="7"/>
  <c r="K92" i="7"/>
  <c r="AJ84" i="7"/>
  <c r="AJ88" i="7" s="1"/>
  <c r="AF120" i="7"/>
  <c r="AF116" i="7"/>
  <c r="AF124" i="7"/>
  <c r="D121" i="7"/>
  <c r="D125" i="7"/>
  <c r="B129" i="7" s="1"/>
  <c r="D117" i="7"/>
  <c r="P121" i="7"/>
  <c r="P125" i="7"/>
  <c r="AB121" i="7"/>
  <c r="AB125" i="7"/>
  <c r="AB117" i="7"/>
  <c r="AN121" i="7"/>
  <c r="AN125" i="7"/>
  <c r="AN117" i="7"/>
  <c r="AJ49" i="4"/>
  <c r="H78" i="4"/>
  <c r="T78" i="4"/>
  <c r="AF78" i="4"/>
  <c r="AA91" i="4"/>
  <c r="AV116" i="4"/>
  <c r="AE120" i="4"/>
  <c r="AY124" i="4"/>
  <c r="AV91" i="5"/>
  <c r="R116" i="5"/>
  <c r="R120" i="5"/>
  <c r="B117" i="5"/>
  <c r="B125" i="5"/>
  <c r="N117" i="5"/>
  <c r="N121" i="5"/>
  <c r="Z121" i="5"/>
  <c r="Z117" i="5"/>
  <c r="AX125" i="5"/>
  <c r="E124" i="5"/>
  <c r="AO124" i="5"/>
  <c r="N125" i="5"/>
  <c r="X56" i="6"/>
  <c r="X52" i="6"/>
  <c r="J60" i="6"/>
  <c r="D91" i="6"/>
  <c r="P91" i="6"/>
  <c r="G95" i="6"/>
  <c r="AE95" i="6"/>
  <c r="AQ95" i="6"/>
  <c r="Y116" i="6"/>
  <c r="Y120" i="6"/>
  <c r="L124" i="6"/>
  <c r="AA125" i="6"/>
  <c r="M56" i="7"/>
  <c r="Y56" i="7"/>
  <c r="Y52" i="7"/>
  <c r="X52" i="7"/>
  <c r="V60" i="7"/>
  <c r="AA87" i="7"/>
  <c r="AA91" i="7"/>
  <c r="AM96" i="7"/>
  <c r="AM88" i="7"/>
  <c r="L116" i="7"/>
  <c r="L120" i="7"/>
  <c r="AY56" i="5"/>
  <c r="AT49" i="5"/>
  <c r="AE60" i="5"/>
  <c r="O95" i="5"/>
  <c r="AG116" i="5"/>
  <c r="AG120" i="5"/>
  <c r="E121" i="5"/>
  <c r="E125" i="5"/>
  <c r="Q121" i="5"/>
  <c r="Q125" i="5"/>
  <c r="AC121" i="5"/>
  <c r="AC117" i="5"/>
  <c r="AO121" i="5"/>
  <c r="AO117" i="5"/>
  <c r="T124" i="5"/>
  <c r="AT52" i="6"/>
  <c r="Y60" i="6"/>
  <c r="AK60" i="6"/>
  <c r="J96" i="6"/>
  <c r="V95" i="6"/>
  <c r="D120" i="6"/>
  <c r="D116" i="6"/>
  <c r="AJ116" i="6"/>
  <c r="AY125" i="6"/>
  <c r="AY124" i="6"/>
  <c r="B56" i="7"/>
  <c r="B52" i="7"/>
  <c r="B60" i="7"/>
  <c r="AW56" i="7"/>
  <c r="AW52" i="7"/>
  <c r="AJ60" i="7"/>
  <c r="O96" i="7"/>
  <c r="O88" i="7"/>
  <c r="AR120" i="7"/>
  <c r="AR124" i="7"/>
  <c r="AR116" i="7"/>
  <c r="T121" i="7"/>
  <c r="T125" i="7"/>
  <c r="AF125" i="7"/>
  <c r="AF117" i="7"/>
  <c r="AF121" i="7"/>
  <c r="AR121" i="7"/>
  <c r="AR117" i="7"/>
  <c r="AR125" i="7"/>
  <c r="H117" i="7"/>
  <c r="C46" i="4"/>
  <c r="C49" i="4" s="1"/>
  <c r="O46" i="4"/>
  <c r="AA46" i="4"/>
  <c r="AA49" i="4" s="1"/>
  <c r="AM46" i="4"/>
  <c r="AM49" i="4" s="1"/>
  <c r="AY46" i="4"/>
  <c r="AY49" i="4" s="1"/>
  <c r="AJ78" i="4"/>
  <c r="AV78" i="4"/>
  <c r="W96" i="4"/>
  <c r="AI96" i="4"/>
  <c r="W95" i="4"/>
  <c r="F120" i="4"/>
  <c r="AP46" i="5"/>
  <c r="AD46" i="5"/>
  <c r="AD49" i="5" s="1"/>
  <c r="R46" i="5"/>
  <c r="R49" i="5" s="1"/>
  <c r="F46" i="5"/>
  <c r="F49" i="5" s="1"/>
  <c r="AO46" i="5"/>
  <c r="AO49" i="5" s="1"/>
  <c r="AC46" i="5"/>
  <c r="Q46" i="5"/>
  <c r="Q49" i="5" s="1"/>
  <c r="E46" i="5"/>
  <c r="E49" i="5" s="1"/>
  <c r="I46" i="5"/>
  <c r="I49" i="5" s="1"/>
  <c r="W46" i="5"/>
  <c r="W49" i="5" s="1"/>
  <c r="AK46" i="5"/>
  <c r="AY46" i="5"/>
  <c r="AY49" i="5" s="1"/>
  <c r="I78" i="5"/>
  <c r="U78" i="5"/>
  <c r="U87" i="5" s="1"/>
  <c r="AG78" i="5"/>
  <c r="AS78" i="5"/>
  <c r="AS87" i="5" s="1"/>
  <c r="B92" i="5"/>
  <c r="N92" i="5"/>
  <c r="Z92" i="5"/>
  <c r="AL92" i="5"/>
  <c r="AX92" i="5"/>
  <c r="N91" i="5"/>
  <c r="AV120" i="5"/>
  <c r="AS121" i="5"/>
  <c r="B52" i="6"/>
  <c r="AN60" i="6"/>
  <c r="AR78" i="6"/>
  <c r="AR95" i="6" s="1"/>
  <c r="E91" i="6"/>
  <c r="Q91" i="6"/>
  <c r="AC91" i="6"/>
  <c r="AO91" i="6"/>
  <c r="E96" i="6"/>
  <c r="H120" i="6"/>
  <c r="H116" i="6"/>
  <c r="H124" i="6"/>
  <c r="E124" i="6"/>
  <c r="AC52" i="7"/>
  <c r="AC56" i="7"/>
  <c r="W52" i="7"/>
  <c r="C60" i="7"/>
  <c r="AA60" i="7"/>
  <c r="AM60" i="7"/>
  <c r="AY60" i="7"/>
  <c r="AG60" i="7"/>
  <c r="V78" i="7"/>
  <c r="J95" i="7"/>
  <c r="AT95" i="7"/>
  <c r="AP116" i="7"/>
  <c r="AP124" i="7"/>
  <c r="E121" i="7"/>
  <c r="E125" i="7"/>
  <c r="Q121" i="7"/>
  <c r="Q125" i="7"/>
  <c r="Q117" i="7"/>
  <c r="AC121" i="7"/>
  <c r="AC125" i="7"/>
  <c r="AO121" i="7"/>
  <c r="AO117" i="7"/>
  <c r="AK117" i="7"/>
  <c r="AK116" i="7"/>
  <c r="D46" i="4"/>
  <c r="D49" i="4" s="1"/>
  <c r="P46" i="4"/>
  <c r="P49" i="4" s="1"/>
  <c r="AB46" i="4"/>
  <c r="AB49" i="4" s="1"/>
  <c r="L95" i="4"/>
  <c r="X95" i="4"/>
  <c r="F116" i="4"/>
  <c r="C91" i="5"/>
  <c r="O91" i="5"/>
  <c r="AA91" i="5"/>
  <c r="AM91" i="5"/>
  <c r="AY91" i="5"/>
  <c r="H124" i="5"/>
  <c r="I78" i="6"/>
  <c r="U78" i="6"/>
  <c r="AG78" i="6"/>
  <c r="AS78" i="6"/>
  <c r="AS87" i="6" s="1"/>
  <c r="F91" i="6"/>
  <c r="AD95" i="6"/>
  <c r="AP95" i="6"/>
  <c r="AS124" i="6"/>
  <c r="AS116" i="6"/>
  <c r="I121" i="6"/>
  <c r="I117" i="6"/>
  <c r="U125" i="6"/>
  <c r="U121" i="6"/>
  <c r="AR116" i="6"/>
  <c r="AA120" i="6"/>
  <c r="F124" i="6"/>
  <c r="R124" i="6"/>
  <c r="AD124" i="6"/>
  <c r="AP52" i="7"/>
  <c r="AP56" i="7"/>
  <c r="AS52" i="7"/>
  <c r="U56" i="7"/>
  <c r="AB60" i="7"/>
  <c r="AN60" i="7"/>
  <c r="P96" i="7"/>
  <c r="R116" i="7"/>
  <c r="R120" i="7"/>
  <c r="AQ120" i="7"/>
  <c r="AQ116" i="7"/>
  <c r="F125" i="7"/>
  <c r="F117" i="7"/>
  <c r="R125" i="7"/>
  <c r="R117" i="7"/>
  <c r="AD125" i="7"/>
  <c r="AD121" i="7"/>
  <c r="AC117" i="7"/>
  <c r="W124" i="5"/>
  <c r="AN52" i="6"/>
  <c r="L78" i="6"/>
  <c r="L87" i="6" s="1"/>
  <c r="U91" i="6"/>
  <c r="U96" i="6"/>
  <c r="AG120" i="6"/>
  <c r="AG116" i="6"/>
  <c r="L117" i="6"/>
  <c r="L121" i="6"/>
  <c r="X117" i="6"/>
  <c r="AJ117" i="6"/>
  <c r="AJ125" i="6"/>
  <c r="AV117" i="6"/>
  <c r="AV121" i="6"/>
  <c r="AV125" i="6"/>
  <c r="X121" i="6"/>
  <c r="AG124" i="6"/>
  <c r="AX52" i="7"/>
  <c r="L92" i="7"/>
  <c r="X91" i="7"/>
  <c r="X92" i="7"/>
  <c r="AJ92" i="7"/>
  <c r="AJ91" i="7"/>
  <c r="AV92" i="7"/>
  <c r="P116" i="7"/>
  <c r="P120" i="7"/>
  <c r="AN116" i="7"/>
  <c r="AN124" i="7"/>
  <c r="AN120" i="7"/>
  <c r="C116" i="7"/>
  <c r="AC95" i="6"/>
  <c r="Q125" i="6"/>
  <c r="AP88" i="7"/>
  <c r="K56" i="7"/>
  <c r="K52" i="7"/>
  <c r="AU52" i="7"/>
  <c r="N60" i="7"/>
  <c r="H91" i="7"/>
  <c r="T91" i="7"/>
  <c r="AF91" i="7"/>
  <c r="AR91" i="7"/>
  <c r="X116" i="7"/>
  <c r="X124" i="7"/>
  <c r="X120" i="7"/>
  <c r="AG125" i="7"/>
  <c r="AG121" i="7"/>
  <c r="AG117" i="7"/>
  <c r="AS121" i="7"/>
  <c r="AS117" i="7"/>
  <c r="U121" i="7"/>
  <c r="AX87" i="7"/>
  <c r="AX91" i="7"/>
  <c r="AD88" i="7"/>
  <c r="H120" i="7"/>
  <c r="H116" i="7"/>
  <c r="B124" i="7"/>
  <c r="N124" i="7"/>
  <c r="M91" i="6"/>
  <c r="Y91" i="6"/>
  <c r="H125" i="6"/>
  <c r="H121" i="6"/>
  <c r="AR117" i="6"/>
  <c r="AF121" i="6"/>
  <c r="W124" i="6"/>
  <c r="E60" i="7"/>
  <c r="Q60" i="7"/>
  <c r="AC60" i="7"/>
  <c r="AO60" i="7"/>
  <c r="Z87" i="7"/>
  <c r="Z91" i="7"/>
  <c r="AF84" i="7"/>
  <c r="AU92" i="7"/>
  <c r="AU91" i="7"/>
  <c r="C124" i="7"/>
  <c r="AM124" i="7"/>
  <c r="AY125" i="7"/>
  <c r="K95" i="6"/>
  <c r="W95" i="6"/>
  <c r="AI95" i="6"/>
  <c r="AU95" i="6"/>
  <c r="G124" i="6"/>
  <c r="S124" i="6"/>
  <c r="AE124" i="6"/>
  <c r="AQ124" i="6"/>
  <c r="J56" i="7"/>
  <c r="Q81" i="7"/>
  <c r="L96" i="7"/>
  <c r="X96" i="7"/>
  <c r="AJ96" i="7"/>
  <c r="AV96" i="7"/>
  <c r="I116" i="7"/>
  <c r="I120" i="7"/>
  <c r="AA116" i="7"/>
  <c r="AA120" i="7"/>
  <c r="AW120" i="7"/>
  <c r="W121" i="7"/>
  <c r="I124" i="7"/>
  <c r="U124" i="7"/>
  <c r="AG124" i="7"/>
  <c r="AS124" i="7"/>
  <c r="K125" i="7"/>
  <c r="G125" i="5"/>
  <c r="S125" i="5"/>
  <c r="AE125" i="5"/>
  <c r="AQ125" i="5"/>
  <c r="K96" i="6"/>
  <c r="C120" i="6"/>
  <c r="T124" i="6"/>
  <c r="AF124" i="6"/>
  <c r="AT81" i="7"/>
  <c r="AT84" i="7" s="1"/>
  <c r="AH81" i="7"/>
  <c r="AH84" i="7" s="1"/>
  <c r="V81" i="7"/>
  <c r="V84" i="7" s="1"/>
  <c r="J81" i="7"/>
  <c r="J84" i="7" s="1"/>
  <c r="AS81" i="7"/>
  <c r="AS84" i="7" s="1"/>
  <c r="AG81" i="7"/>
  <c r="AG84" i="7" s="1"/>
  <c r="U81" i="7"/>
  <c r="I81" i="7"/>
  <c r="I84" i="7" s="1"/>
  <c r="AQ81" i="7"/>
  <c r="AE81" i="7"/>
  <c r="S81" i="7"/>
  <c r="G81" i="7"/>
  <c r="AL81" i="7"/>
  <c r="AL84" i="7" s="1"/>
  <c r="W81" i="7"/>
  <c r="W84" i="7" s="1"/>
  <c r="E81" i="7"/>
  <c r="AK81" i="7"/>
  <c r="AK84" i="7" s="1"/>
  <c r="T81" i="7"/>
  <c r="T84" i="7" s="1"/>
  <c r="T88" i="7" s="1"/>
  <c r="D81" i="7"/>
  <c r="D84" i="7" s="1"/>
  <c r="AU81" i="7"/>
  <c r="AU84" i="7" s="1"/>
  <c r="AU88" i="7" s="1"/>
  <c r="AA81" i="7"/>
  <c r="AA84" i="7" s="1"/>
  <c r="H81" i="7"/>
  <c r="H84" i="7" s="1"/>
  <c r="AW81" i="7"/>
  <c r="AW84" i="7" s="1"/>
  <c r="AB81" i="7"/>
  <c r="AB84" i="7" s="1"/>
  <c r="F81" i="7"/>
  <c r="F84" i="7" s="1"/>
  <c r="F88" i="7" s="1"/>
  <c r="AV81" i="7"/>
  <c r="AV84" i="7" s="1"/>
  <c r="AV88" i="7" s="1"/>
  <c r="Z81" i="7"/>
  <c r="Z84" i="7" s="1"/>
  <c r="C81" i="7"/>
  <c r="C84" i="7" s="1"/>
  <c r="M60" i="7"/>
  <c r="R81" i="7"/>
  <c r="R84" i="7" s="1"/>
  <c r="R88" i="7" s="1"/>
  <c r="AR81" i="7"/>
  <c r="D92" i="7"/>
  <c r="D91" i="7"/>
  <c r="U120" i="7"/>
  <c r="AG120" i="7"/>
  <c r="AG116" i="7"/>
  <c r="AD116" i="7"/>
  <c r="AD120" i="7"/>
  <c r="AY116" i="7"/>
  <c r="L117" i="7"/>
  <c r="X117" i="7"/>
  <c r="AJ117" i="7"/>
  <c r="AV117" i="7"/>
  <c r="J124" i="7"/>
  <c r="V124" i="7"/>
  <c r="AH124" i="7"/>
  <c r="AT124" i="7"/>
  <c r="AF60" i="6"/>
  <c r="AR60" i="6"/>
  <c r="B121" i="6"/>
  <c r="N121" i="6"/>
  <c r="Z121" i="6"/>
  <c r="AL121" i="6"/>
  <c r="AX121" i="6"/>
  <c r="H60" i="7"/>
  <c r="T60" i="7"/>
  <c r="AF60" i="7"/>
  <c r="AR60" i="7"/>
  <c r="AX92" i="7"/>
  <c r="M116" i="7"/>
  <c r="D124" i="7"/>
  <c r="AX117" i="6"/>
  <c r="AR83" i="7"/>
  <c r="AF83" i="7"/>
  <c r="T83" i="7"/>
  <c r="H83" i="7"/>
  <c r="AQ83" i="7"/>
  <c r="AE83" i="7"/>
  <c r="S83" i="7"/>
  <c r="G83" i="7"/>
  <c r="AO83" i="7"/>
  <c r="AO84" i="7" s="1"/>
  <c r="AC83" i="7"/>
  <c r="Q83" i="7"/>
  <c r="E83" i="7"/>
  <c r="AY83" i="7"/>
  <c r="AY84" i="7" s="1"/>
  <c r="AJ83" i="7"/>
  <c r="U83" i="7"/>
  <c r="C83" i="7"/>
  <c r="AX83" i="7"/>
  <c r="AX84" i="7" s="1"/>
  <c r="AI83" i="7"/>
  <c r="R83" i="7"/>
  <c r="B83" i="7"/>
  <c r="AH83" i="7"/>
  <c r="N83" i="7"/>
  <c r="AR48" i="7"/>
  <c r="AF48" i="7"/>
  <c r="T48" i="7"/>
  <c r="H48" i="7"/>
  <c r="M48" i="7"/>
  <c r="Z48" i="7"/>
  <c r="AM48" i="7"/>
  <c r="B87" i="7"/>
  <c r="AL87" i="7"/>
  <c r="V83" i="7"/>
  <c r="AN83" i="7"/>
  <c r="AN84" i="7" s="1"/>
  <c r="O116" i="7"/>
  <c r="O120" i="7"/>
  <c r="F78" i="7"/>
  <c r="C92" i="7"/>
  <c r="O92" i="7"/>
  <c r="AM92" i="7"/>
  <c r="K96" i="7"/>
  <c r="K95" i="7"/>
  <c r="W95" i="7"/>
  <c r="AI95" i="7"/>
  <c r="AU96" i="7"/>
  <c r="AU95" i="7"/>
  <c r="S120" i="7"/>
  <c r="C117" i="7"/>
  <c r="O117" i="7"/>
  <c r="O125" i="7"/>
  <c r="AA117" i="7"/>
  <c r="AA121" i="7"/>
  <c r="AM117" i="7"/>
  <c r="AY117" i="7"/>
  <c r="T124" i="7"/>
  <c r="F92" i="7"/>
  <c r="AD92" i="7"/>
  <c r="AP92" i="7"/>
  <c r="M95" i="7"/>
  <c r="Y95" i="7"/>
  <c r="AK95" i="7"/>
  <c r="AW95" i="7"/>
  <c r="E116" i="7"/>
  <c r="E120" i="7"/>
  <c r="Q116" i="7"/>
  <c r="Q120" i="7"/>
  <c r="AC116" i="7"/>
  <c r="AC120" i="7"/>
  <c r="AO116" i="7"/>
  <c r="AO120" i="7"/>
  <c r="G91" i="7"/>
  <c r="S91" i="7"/>
  <c r="AE91" i="7"/>
  <c r="AQ91" i="7"/>
  <c r="B95" i="7"/>
  <c r="N95" i="7"/>
  <c r="Z95" i="7"/>
  <c r="AL95" i="7"/>
  <c r="AX95" i="7"/>
  <c r="N96" i="7"/>
  <c r="G120" i="7"/>
  <c r="B117" i="7"/>
  <c r="B121" i="7"/>
  <c r="N117" i="7"/>
  <c r="N121" i="7"/>
  <c r="Z117" i="7"/>
  <c r="Z121" i="7"/>
  <c r="AL117" i="7"/>
  <c r="AL121" i="7"/>
  <c r="AX117" i="7"/>
  <c r="AX121" i="7"/>
  <c r="G124" i="7"/>
  <c r="S124" i="7"/>
  <c r="AE124" i="7"/>
  <c r="AQ124" i="7"/>
  <c r="AO88" i="7" l="1"/>
  <c r="AO96" i="7"/>
  <c r="AO92" i="7"/>
  <c r="AV53" i="5"/>
  <c r="AV57" i="5"/>
  <c r="AV61" i="5"/>
  <c r="C92" i="5"/>
  <c r="C88" i="5"/>
  <c r="C96" i="5"/>
  <c r="AE53" i="1"/>
  <c r="AE54" i="1" s="1"/>
  <c r="AE57" i="1"/>
  <c r="AE58" i="1" s="1"/>
  <c r="AE61" i="1"/>
  <c r="AE62" i="1" s="1"/>
  <c r="J61" i="5"/>
  <c r="J57" i="5"/>
  <c r="J53" i="5"/>
  <c r="AW57" i="4"/>
  <c r="AW53" i="4"/>
  <c r="AW61" i="4"/>
  <c r="AU88" i="4"/>
  <c r="AU92" i="4"/>
  <c r="AU96" i="4"/>
  <c r="D88" i="4"/>
  <c r="D96" i="4"/>
  <c r="D92" i="4"/>
  <c r="AN96" i="7"/>
  <c r="AN92" i="7"/>
  <c r="AN88" i="7"/>
  <c r="AI61" i="5"/>
  <c r="AI57" i="5"/>
  <c r="AI53" i="5"/>
  <c r="AG61" i="4"/>
  <c r="AG57" i="4"/>
  <c r="AG53" i="4"/>
  <c r="M88" i="5"/>
  <c r="M96" i="5"/>
  <c r="M92" i="5"/>
  <c r="AN88" i="5"/>
  <c r="AN92" i="5"/>
  <c r="AN96" i="5"/>
  <c r="AJ96" i="5"/>
  <c r="AJ88" i="5"/>
  <c r="AJ92" i="5"/>
  <c r="AV88" i="4"/>
  <c r="AV92" i="4"/>
  <c r="AV96" i="4"/>
  <c r="K61" i="5"/>
  <c r="K57" i="5"/>
  <c r="K53" i="5"/>
  <c r="N88" i="1"/>
  <c r="N89" i="1" s="1"/>
  <c r="N96" i="1"/>
  <c r="N97" i="1" s="1"/>
  <c r="N92" i="1"/>
  <c r="N93" i="1" s="1"/>
  <c r="AS61" i="1"/>
  <c r="AS62" i="1" s="1"/>
  <c r="AS57" i="1"/>
  <c r="AS58" i="1" s="1"/>
  <c r="AS53" i="1"/>
  <c r="AS54" i="1" s="1"/>
  <c r="C88" i="6"/>
  <c r="C92" i="6"/>
  <c r="C96" i="6"/>
  <c r="U88" i="5"/>
  <c r="U92" i="5"/>
  <c r="U96" i="5"/>
  <c r="AI96" i="5"/>
  <c r="AI88" i="5"/>
  <c r="AI92" i="5"/>
  <c r="S88" i="5"/>
  <c r="S92" i="5"/>
  <c r="S96" i="5"/>
  <c r="AI88" i="1"/>
  <c r="AI89" i="1" s="1"/>
  <c r="AI96" i="1"/>
  <c r="AI97" i="1" s="1"/>
  <c r="AI92" i="1"/>
  <c r="AI93" i="1" s="1"/>
  <c r="C88" i="1"/>
  <c r="C89" i="1" s="1"/>
  <c r="C92" i="1"/>
  <c r="C93" i="1" s="1"/>
  <c r="C96" i="1"/>
  <c r="C97" i="1" s="1"/>
  <c r="AL88" i="1"/>
  <c r="AL89" i="1" s="1"/>
  <c r="AL92" i="1"/>
  <c r="AL93" i="1" s="1"/>
  <c r="AL96" i="1"/>
  <c r="AL97" i="1" s="1"/>
  <c r="AB57" i="5"/>
  <c r="AB53" i="5"/>
  <c r="AB61" i="5"/>
  <c r="AT57" i="1"/>
  <c r="AT58" i="1" s="1"/>
  <c r="AT53" i="1"/>
  <c r="AT54" i="1" s="1"/>
  <c r="AT61" i="1"/>
  <c r="AT62" i="1" s="1"/>
  <c r="E88" i="4"/>
  <c r="E96" i="4"/>
  <c r="E92" i="4"/>
  <c r="AA53" i="5"/>
  <c r="AA57" i="5"/>
  <c r="AA61" i="5"/>
  <c r="AA88" i="4"/>
  <c r="AA96" i="4"/>
  <c r="AA92" i="4"/>
  <c r="C96" i="4"/>
  <c r="C88" i="4"/>
  <c r="C92" i="4"/>
  <c r="AS53" i="5"/>
  <c r="AS57" i="5"/>
  <c r="AS61" i="5"/>
  <c r="AV88" i="1"/>
  <c r="AV89" i="1" s="1"/>
  <c r="AV92" i="1"/>
  <c r="AV93" i="1" s="1"/>
  <c r="AV96" i="1"/>
  <c r="AV97" i="1" s="1"/>
  <c r="G61" i="4"/>
  <c r="G53" i="4"/>
  <c r="G57" i="4"/>
  <c r="B53" i="5"/>
  <c r="B57" i="5"/>
  <c r="B61" i="5"/>
  <c r="E61" i="4"/>
  <c r="E53" i="4"/>
  <c r="E57" i="4"/>
  <c r="T53" i="4"/>
  <c r="T61" i="4"/>
  <c r="T57" i="4"/>
  <c r="AY96" i="7"/>
  <c r="AY88" i="7"/>
  <c r="AY92" i="7"/>
  <c r="AU61" i="6"/>
  <c r="AU57" i="6"/>
  <c r="AU53" i="6"/>
  <c r="Y61" i="5"/>
  <c r="Y57" i="5"/>
  <c r="Y53" i="5"/>
  <c r="P88" i="6"/>
  <c r="P96" i="6"/>
  <c r="P92" i="6"/>
  <c r="AL61" i="6"/>
  <c r="AL57" i="6"/>
  <c r="AL53" i="6"/>
  <c r="AC88" i="4"/>
  <c r="AC96" i="4"/>
  <c r="AC92" i="4"/>
  <c r="D96" i="1"/>
  <c r="D97" i="1" s="1"/>
  <c r="D88" i="1"/>
  <c r="D89" i="1" s="1"/>
  <c r="D92" i="1"/>
  <c r="D93" i="1" s="1"/>
  <c r="AN88" i="1"/>
  <c r="AN89" i="1" s="1"/>
  <c r="AN96" i="1"/>
  <c r="AN97" i="1" s="1"/>
  <c r="AN92" i="1"/>
  <c r="AN93" i="1" s="1"/>
  <c r="AS88" i="7"/>
  <c r="AS92" i="7"/>
  <c r="AB57" i="4"/>
  <c r="AB53" i="4"/>
  <c r="AB61" i="4"/>
  <c r="B129" i="5"/>
  <c r="T87" i="4"/>
  <c r="T91" i="4"/>
  <c r="O61" i="7"/>
  <c r="O53" i="7"/>
  <c r="O57" i="7"/>
  <c r="O92" i="5"/>
  <c r="O96" i="5"/>
  <c r="O88" i="5"/>
  <c r="I88" i="1"/>
  <c r="I89" i="1" s="1"/>
  <c r="I92" i="1"/>
  <c r="I93" i="1" s="1"/>
  <c r="AY88" i="4"/>
  <c r="AY92" i="4"/>
  <c r="AY96" i="4"/>
  <c r="AH92" i="1"/>
  <c r="AH93" i="1" s="1"/>
  <c r="AH88" i="1"/>
  <c r="AH89" i="1" s="1"/>
  <c r="AH96" i="1"/>
  <c r="AH97" i="1" s="1"/>
  <c r="AM88" i="1"/>
  <c r="AM89" i="1" s="1"/>
  <c r="AM92" i="1"/>
  <c r="AM93" i="1" s="1"/>
  <c r="N88" i="7"/>
  <c r="N92" i="7"/>
  <c r="AZ125" i="1"/>
  <c r="G61" i="7"/>
  <c r="G57" i="7"/>
  <c r="G53" i="7"/>
  <c r="W87" i="1"/>
  <c r="W95" i="1"/>
  <c r="AZ95" i="1" s="1"/>
  <c r="H88" i="6"/>
  <c r="H96" i="6"/>
  <c r="I88" i="6"/>
  <c r="I92" i="6"/>
  <c r="AT91" i="1"/>
  <c r="AT93" i="1" s="1"/>
  <c r="AT95" i="1"/>
  <c r="AT87" i="1"/>
  <c r="AY88" i="5"/>
  <c r="AY92" i="5"/>
  <c r="AP61" i="1"/>
  <c r="AP62" i="1" s="1"/>
  <c r="AP53" i="1"/>
  <c r="AP54" i="1" s="1"/>
  <c r="AP57" i="1"/>
  <c r="AP58" i="1" s="1"/>
  <c r="D57" i="1"/>
  <c r="D58" i="1" s="1"/>
  <c r="D53" i="1"/>
  <c r="D54" i="1" s="1"/>
  <c r="D61" i="1"/>
  <c r="D62" i="1" s="1"/>
  <c r="S57" i="6"/>
  <c r="S61" i="6"/>
  <c r="S53" i="6"/>
  <c r="AW57" i="6"/>
  <c r="AW61" i="6"/>
  <c r="AW53" i="6"/>
  <c r="AQ57" i="6"/>
  <c r="AQ61" i="6"/>
  <c r="AQ53" i="6"/>
  <c r="Q57" i="1"/>
  <c r="Q58" i="1" s="1"/>
  <c r="Q61" i="1"/>
  <c r="Q62" i="1" s="1"/>
  <c r="Q53" i="1"/>
  <c r="Q54" i="1" s="1"/>
  <c r="R58" i="1"/>
  <c r="R92" i="7"/>
  <c r="F87" i="7"/>
  <c r="F95" i="7"/>
  <c r="AK88" i="7"/>
  <c r="AK96" i="7"/>
  <c r="AK92" i="7"/>
  <c r="I96" i="6"/>
  <c r="I61" i="5"/>
  <c r="I57" i="5"/>
  <c r="I53" i="5"/>
  <c r="B127" i="5"/>
  <c r="AF49" i="7"/>
  <c r="F88" i="5"/>
  <c r="F92" i="5"/>
  <c r="B128" i="5"/>
  <c r="AW57" i="5"/>
  <c r="AW53" i="5"/>
  <c r="AW61" i="5"/>
  <c r="W61" i="5"/>
  <c r="W57" i="5"/>
  <c r="W53" i="5"/>
  <c r="AJ57" i="7"/>
  <c r="AJ61" i="7"/>
  <c r="AJ53" i="7"/>
  <c r="AO96" i="5"/>
  <c r="AO88" i="5"/>
  <c r="AO92" i="5"/>
  <c r="U92" i="4"/>
  <c r="U88" i="4"/>
  <c r="U96" i="4"/>
  <c r="AN57" i="4"/>
  <c r="AN53" i="4"/>
  <c r="AN61" i="4"/>
  <c r="AF88" i="6"/>
  <c r="AF96" i="6"/>
  <c r="K57" i="6"/>
  <c r="K53" i="6"/>
  <c r="K61" i="6"/>
  <c r="AK53" i="1"/>
  <c r="AK54" i="1" s="1"/>
  <c r="AK57" i="1"/>
  <c r="AK58" i="1" s="1"/>
  <c r="AK61" i="1"/>
  <c r="AK62" i="1" s="1"/>
  <c r="Y53" i="6"/>
  <c r="Y61" i="6"/>
  <c r="Y57" i="6"/>
  <c r="J88" i="7"/>
  <c r="J92" i="7"/>
  <c r="P57" i="4"/>
  <c r="P61" i="4"/>
  <c r="P53" i="4"/>
  <c r="H87" i="4"/>
  <c r="H91" i="4"/>
  <c r="H95" i="4"/>
  <c r="M53" i="7"/>
  <c r="M61" i="7"/>
  <c r="M57" i="7"/>
  <c r="AW53" i="7"/>
  <c r="AW57" i="7"/>
  <c r="AW61" i="7"/>
  <c r="O53" i="5"/>
  <c r="O57" i="5"/>
  <c r="O61" i="5"/>
  <c r="AP96" i="4"/>
  <c r="AP88" i="4"/>
  <c r="AE87" i="4"/>
  <c r="AE95" i="4"/>
  <c r="AG92" i="4"/>
  <c r="AG88" i="4"/>
  <c r="AT61" i="4"/>
  <c r="AT57" i="4"/>
  <c r="AT53" i="4"/>
  <c r="AG96" i="4"/>
  <c r="E53" i="7"/>
  <c r="E61" i="7"/>
  <c r="E57" i="7"/>
  <c r="X88" i="5"/>
  <c r="X96" i="5"/>
  <c r="X92" i="5"/>
  <c r="O126" i="1"/>
  <c r="AM53" i="5"/>
  <c r="AM61" i="5"/>
  <c r="AM57" i="5"/>
  <c r="AW84" i="6"/>
  <c r="M88" i="6"/>
  <c r="M92" i="6"/>
  <c r="M96" i="6"/>
  <c r="AE88" i="6"/>
  <c r="AE92" i="6"/>
  <c r="J57" i="4"/>
  <c r="J53" i="4"/>
  <c r="J61" i="4"/>
  <c r="V61" i="1"/>
  <c r="V62" i="1" s="1"/>
  <c r="V57" i="1"/>
  <c r="V58" i="1" s="1"/>
  <c r="V53" i="1"/>
  <c r="V54" i="1" s="1"/>
  <c r="M57" i="5"/>
  <c r="M61" i="5"/>
  <c r="M53" i="5"/>
  <c r="AL87" i="5"/>
  <c r="AL95" i="5"/>
  <c r="AL91" i="5"/>
  <c r="R84" i="4"/>
  <c r="AS91" i="6"/>
  <c r="B84" i="6"/>
  <c r="AU96" i="6"/>
  <c r="AU88" i="6"/>
  <c r="AH57" i="1"/>
  <c r="AH58" i="1" s="1"/>
  <c r="AH61" i="1"/>
  <c r="AH62" i="1" s="1"/>
  <c r="AH53" i="1"/>
  <c r="AH54" i="1" s="1"/>
  <c r="I87" i="5"/>
  <c r="I91" i="5"/>
  <c r="AT61" i="5"/>
  <c r="AT53" i="5"/>
  <c r="AT57" i="5"/>
  <c r="AM49" i="7"/>
  <c r="L92" i="5"/>
  <c r="L88" i="5"/>
  <c r="L96" i="5"/>
  <c r="Q91" i="5"/>
  <c r="Q87" i="5"/>
  <c r="AK84" i="4"/>
  <c r="AW84" i="1"/>
  <c r="AH61" i="5"/>
  <c r="AH57" i="5"/>
  <c r="AH53" i="5"/>
  <c r="V96" i="6"/>
  <c r="U93" i="1"/>
  <c r="AR84" i="6"/>
  <c r="AJ49" i="1"/>
  <c r="U84" i="7"/>
  <c r="V91" i="7"/>
  <c r="V87" i="7"/>
  <c r="AO92" i="1"/>
  <c r="AO93" i="1" s="1"/>
  <c r="AO88" i="1"/>
  <c r="AO89" i="1" s="1"/>
  <c r="Q84" i="4"/>
  <c r="H97" i="1"/>
  <c r="M84" i="1"/>
  <c r="AZ83" i="1"/>
  <c r="H92" i="1"/>
  <c r="H93" i="1" s="1"/>
  <c r="H88" i="1"/>
  <c r="H89" i="1" s="1"/>
  <c r="AJ61" i="5"/>
  <c r="AJ57" i="5"/>
  <c r="AJ53" i="5"/>
  <c r="Y53" i="4"/>
  <c r="Y61" i="4"/>
  <c r="Y57" i="4"/>
  <c r="V92" i="6"/>
  <c r="AZ121" i="1"/>
  <c r="U95" i="5"/>
  <c r="AZ52" i="1"/>
  <c r="F84" i="6"/>
  <c r="T84" i="6"/>
  <c r="E88" i="6"/>
  <c r="E92" i="6"/>
  <c r="T49" i="6"/>
  <c r="AI61" i="1"/>
  <c r="AI62" i="1" s="1"/>
  <c r="AI53" i="1"/>
  <c r="AI54" i="1" s="1"/>
  <c r="AI57" i="1"/>
  <c r="AI58" i="1" s="1"/>
  <c r="I61" i="1"/>
  <c r="I62" i="1" s="1"/>
  <c r="I57" i="1"/>
  <c r="I58" i="1" s="1"/>
  <c r="I53" i="1"/>
  <c r="I54" i="1" s="1"/>
  <c r="AL57" i="1"/>
  <c r="AL58" i="1" s="1"/>
  <c r="AL61" i="1"/>
  <c r="AL62" i="1" s="1"/>
  <c r="AL53" i="1"/>
  <c r="AL54" i="1" s="1"/>
  <c r="L92" i="1"/>
  <c r="L93" i="1" s="1"/>
  <c r="AS49" i="6"/>
  <c r="AN49" i="6"/>
  <c r="Q49" i="6"/>
  <c r="H53" i="4"/>
  <c r="H61" i="4"/>
  <c r="H57" i="4"/>
  <c r="AQ96" i="4"/>
  <c r="AQ88" i="4"/>
  <c r="K87" i="1"/>
  <c r="K95" i="1"/>
  <c r="K91" i="1"/>
  <c r="W96" i="6"/>
  <c r="W88" i="6"/>
  <c r="AI96" i="6"/>
  <c r="AI88" i="6"/>
  <c r="X84" i="6"/>
  <c r="AS88" i="6"/>
  <c r="AS92" i="6"/>
  <c r="AH87" i="1"/>
  <c r="AH91" i="1"/>
  <c r="AH95" i="1"/>
  <c r="AB93" i="1"/>
  <c r="AA97" i="1"/>
  <c r="K92" i="4"/>
  <c r="AC97" i="1"/>
  <c r="AZ46" i="1"/>
  <c r="B49" i="1"/>
  <c r="X61" i="1"/>
  <c r="X62" i="1" s="1"/>
  <c r="X57" i="1"/>
  <c r="X58" i="1" s="1"/>
  <c r="X53" i="1"/>
  <c r="X54" i="1" s="1"/>
  <c r="P49" i="1"/>
  <c r="AM96" i="1"/>
  <c r="AM97" i="1" s="1"/>
  <c r="T62" i="1"/>
  <c r="F61" i="6"/>
  <c r="F57" i="6"/>
  <c r="F53" i="6"/>
  <c r="AB53" i="6"/>
  <c r="AB57" i="6"/>
  <c r="AB61" i="6"/>
  <c r="AO53" i="6"/>
  <c r="AO57" i="6"/>
  <c r="AO61" i="6"/>
  <c r="C57" i="6"/>
  <c r="C53" i="6"/>
  <c r="C61" i="6"/>
  <c r="F92" i="1"/>
  <c r="F93" i="1" s="1"/>
  <c r="B96" i="7"/>
  <c r="B88" i="7"/>
  <c r="I53" i="4"/>
  <c r="I61" i="4"/>
  <c r="I57" i="4"/>
  <c r="R54" i="1"/>
  <c r="B128" i="6"/>
  <c r="C88" i="7"/>
  <c r="C96" i="7"/>
  <c r="E84" i="7"/>
  <c r="V88" i="7"/>
  <c r="V92" i="7"/>
  <c r="V96" i="7"/>
  <c r="D53" i="4"/>
  <c r="D61" i="4"/>
  <c r="D57" i="4"/>
  <c r="E57" i="5"/>
  <c r="E53" i="5"/>
  <c r="E61" i="5"/>
  <c r="AJ57" i="4"/>
  <c r="AJ53" i="4"/>
  <c r="AJ61" i="4"/>
  <c r="AK126" i="1"/>
  <c r="AS61" i="7"/>
  <c r="AS53" i="7"/>
  <c r="AS57" i="7"/>
  <c r="R61" i="7"/>
  <c r="R53" i="7"/>
  <c r="R57" i="7"/>
  <c r="K57" i="7"/>
  <c r="K61" i="7"/>
  <c r="K53" i="7"/>
  <c r="AW88" i="5"/>
  <c r="AW96" i="5"/>
  <c r="R96" i="5"/>
  <c r="R92" i="5"/>
  <c r="R88" i="5"/>
  <c r="AR57" i="5"/>
  <c r="AR53" i="5"/>
  <c r="AR61" i="5"/>
  <c r="AH96" i="4"/>
  <c r="AE57" i="5"/>
  <c r="AE53" i="5"/>
  <c r="AE61" i="5"/>
  <c r="AJ88" i="4"/>
  <c r="AJ96" i="4"/>
  <c r="Y92" i="4"/>
  <c r="Y88" i="4"/>
  <c r="AS92" i="4"/>
  <c r="AS88" i="4"/>
  <c r="AX88" i="1"/>
  <c r="AX89" i="1" s="1"/>
  <c r="AX92" i="1"/>
  <c r="AX93" i="1" s="1"/>
  <c r="AX96" i="1"/>
  <c r="AX97" i="1" s="1"/>
  <c r="F88" i="4"/>
  <c r="F96" i="4"/>
  <c r="F92" i="4"/>
  <c r="AX53" i="5"/>
  <c r="AX57" i="5"/>
  <c r="AX61" i="5"/>
  <c r="S57" i="5"/>
  <c r="S61" i="5"/>
  <c r="S53" i="5"/>
  <c r="AF61" i="4"/>
  <c r="AF57" i="4"/>
  <c r="AF53" i="4"/>
  <c r="AL122" i="1"/>
  <c r="P96" i="4"/>
  <c r="P88" i="4"/>
  <c r="V92" i="4"/>
  <c r="AV96" i="6"/>
  <c r="AV88" i="6"/>
  <c r="Z88" i="6"/>
  <c r="Z92" i="6"/>
  <c r="O84" i="6"/>
  <c r="AM88" i="6"/>
  <c r="AM96" i="6"/>
  <c r="G92" i="6"/>
  <c r="G88" i="6"/>
  <c r="V91" i="1"/>
  <c r="V87" i="1"/>
  <c r="V95" i="1"/>
  <c r="V97" i="1" s="1"/>
  <c r="AG61" i="5"/>
  <c r="AG53" i="5"/>
  <c r="AG57" i="5"/>
  <c r="AJ88" i="6"/>
  <c r="AJ96" i="6"/>
  <c r="AK57" i="4"/>
  <c r="AK53" i="4"/>
  <c r="AK61" i="4"/>
  <c r="R92" i="1"/>
  <c r="R93" i="1" s="1"/>
  <c r="AA61" i="1"/>
  <c r="AA62" i="1" s="1"/>
  <c r="AA53" i="1"/>
  <c r="AA54" i="1" s="1"/>
  <c r="AA57" i="1"/>
  <c r="AA58" i="1" s="1"/>
  <c r="K53" i="1"/>
  <c r="K54" i="1" s="1"/>
  <c r="K57" i="1"/>
  <c r="K58" i="1" s="1"/>
  <c r="K61" i="1"/>
  <c r="K62" i="1" s="1"/>
  <c r="AB53" i="1"/>
  <c r="AB54" i="1" s="1"/>
  <c r="AB61" i="1"/>
  <c r="AB62" i="1" s="1"/>
  <c r="AB57" i="1"/>
  <c r="AB58" i="1" s="1"/>
  <c r="U57" i="1"/>
  <c r="U58" i="1" s="1"/>
  <c r="U53" i="1"/>
  <c r="U54" i="1" s="1"/>
  <c r="U61" i="1"/>
  <c r="U62" i="1" s="1"/>
  <c r="G122" i="1"/>
  <c r="G61" i="6"/>
  <c r="G57" i="6"/>
  <c r="G53" i="6"/>
  <c r="N49" i="6"/>
  <c r="M61" i="6"/>
  <c r="M57" i="6"/>
  <c r="M53" i="6"/>
  <c r="O53" i="6"/>
  <c r="O61" i="6"/>
  <c r="O57" i="6"/>
  <c r="AK53" i="6"/>
  <c r="AK61" i="6"/>
  <c r="AK57" i="6"/>
  <c r="C61" i="1"/>
  <c r="C62" i="1" s="1"/>
  <c r="C57" i="1"/>
  <c r="C58" i="1" s="1"/>
  <c r="C53" i="1"/>
  <c r="C54" i="1" s="1"/>
  <c r="AI96" i="7"/>
  <c r="Z88" i="7"/>
  <c r="Z92" i="7"/>
  <c r="Z96" i="7"/>
  <c r="W88" i="7"/>
  <c r="W92" i="7"/>
  <c r="AH88" i="7"/>
  <c r="AH92" i="7"/>
  <c r="Q53" i="5"/>
  <c r="Q57" i="5"/>
  <c r="Q61" i="5"/>
  <c r="K96" i="4"/>
  <c r="Y126" i="1"/>
  <c r="Q53" i="7"/>
  <c r="Q61" i="7"/>
  <c r="Q57" i="7"/>
  <c r="AN53" i="7"/>
  <c r="AN57" i="7"/>
  <c r="AN61" i="7"/>
  <c r="X57" i="7"/>
  <c r="X61" i="7"/>
  <c r="X53" i="7"/>
  <c r="J88" i="5"/>
  <c r="J92" i="5"/>
  <c r="J96" i="5"/>
  <c r="AD88" i="5"/>
  <c r="AD92" i="5"/>
  <c r="L61" i="5"/>
  <c r="L53" i="5"/>
  <c r="L57" i="5"/>
  <c r="AQ57" i="5"/>
  <c r="AQ61" i="5"/>
  <c r="AQ53" i="5"/>
  <c r="V96" i="4"/>
  <c r="T96" i="7"/>
  <c r="D53" i="5"/>
  <c r="D61" i="5"/>
  <c r="D57" i="5"/>
  <c r="M84" i="4"/>
  <c r="AM88" i="4"/>
  <c r="AM92" i="4"/>
  <c r="AM96" i="4"/>
  <c r="AG88" i="1"/>
  <c r="AG89" i="1" s="1"/>
  <c r="AG92" i="1"/>
  <c r="AG93" i="1" s="1"/>
  <c r="B57" i="4"/>
  <c r="B53" i="4"/>
  <c r="B61" i="4"/>
  <c r="AI57" i="4"/>
  <c r="AI53" i="4"/>
  <c r="AI61" i="4"/>
  <c r="R96" i="1"/>
  <c r="R97" i="1" s="1"/>
  <c r="J92" i="4"/>
  <c r="U88" i="6"/>
  <c r="U92" i="6"/>
  <c r="AO84" i="6"/>
  <c r="S84" i="6"/>
  <c r="J95" i="1"/>
  <c r="J87" i="1"/>
  <c r="AZ87" i="1" s="1"/>
  <c r="P93" i="1"/>
  <c r="AF61" i="1"/>
  <c r="AF62" i="1" s="1"/>
  <c r="AF53" i="1"/>
  <c r="AF54" i="1" s="1"/>
  <c r="AF57" i="1"/>
  <c r="AF58" i="1" s="1"/>
  <c r="Q97" i="1"/>
  <c r="AV61" i="1"/>
  <c r="AV62" i="1" s="1"/>
  <c r="AV57" i="1"/>
  <c r="AV58" i="1" s="1"/>
  <c r="AV53" i="1"/>
  <c r="AV54" i="1" s="1"/>
  <c r="Z57" i="1"/>
  <c r="Z58" i="1" s="1"/>
  <c r="Z61" i="1"/>
  <c r="Z62" i="1" s="1"/>
  <c r="Z53" i="1"/>
  <c r="Z54" i="1" s="1"/>
  <c r="AN61" i="1"/>
  <c r="AN62" i="1" s="1"/>
  <c r="AN57" i="1"/>
  <c r="AN58" i="1" s="1"/>
  <c r="AN53" i="1"/>
  <c r="AN54" i="1" s="1"/>
  <c r="AZ110" i="1"/>
  <c r="B120" i="1"/>
  <c r="B116" i="1"/>
  <c r="AV57" i="6"/>
  <c r="AV61" i="6"/>
  <c r="AV53" i="6"/>
  <c r="Z57" i="6"/>
  <c r="Z53" i="6"/>
  <c r="Z61" i="6"/>
  <c r="AI57" i="6"/>
  <c r="AI61" i="6"/>
  <c r="AI53" i="6"/>
  <c r="AE61" i="6"/>
  <c r="AE53" i="6"/>
  <c r="AE57" i="6"/>
  <c r="AA49" i="6"/>
  <c r="Z57" i="7"/>
  <c r="Z61" i="7"/>
  <c r="Z53" i="7"/>
  <c r="AL96" i="7"/>
  <c r="AL88" i="7"/>
  <c r="AL92" i="7"/>
  <c r="AT88" i="7"/>
  <c r="AT92" i="7"/>
  <c r="Q84" i="7"/>
  <c r="AT96" i="7"/>
  <c r="AC49" i="5"/>
  <c r="AV87" i="4"/>
  <c r="AV91" i="4"/>
  <c r="AU57" i="7"/>
  <c r="AU61" i="7"/>
  <c r="AU53" i="7"/>
  <c r="AK57" i="7"/>
  <c r="AK53" i="7"/>
  <c r="AK61" i="7"/>
  <c r="AP92" i="5"/>
  <c r="AP88" i="5"/>
  <c r="AP96" i="5"/>
  <c r="L96" i="4"/>
  <c r="L88" i="4"/>
  <c r="AP88" i="1"/>
  <c r="AP89" i="1" s="1"/>
  <c r="AP96" i="1"/>
  <c r="AP97" i="1" s="1"/>
  <c r="X61" i="5"/>
  <c r="X57" i="5"/>
  <c r="X53" i="5"/>
  <c r="AD88" i="4"/>
  <c r="AD96" i="4"/>
  <c r="AD92" i="4"/>
  <c r="T61" i="5"/>
  <c r="T53" i="5"/>
  <c r="T57" i="5"/>
  <c r="AG92" i="5"/>
  <c r="AQ92" i="4"/>
  <c r="AB88" i="6"/>
  <c r="AB96" i="6"/>
  <c r="Y84" i="6"/>
  <c r="K93" i="1"/>
  <c r="AO53" i="1"/>
  <c r="AO54" i="1" s="1"/>
  <c r="AO61" i="1"/>
  <c r="AO62" i="1" s="1"/>
  <c r="AO57" i="1"/>
  <c r="AO58" i="1" s="1"/>
  <c r="C53" i="5"/>
  <c r="C61" i="5"/>
  <c r="C57" i="5"/>
  <c r="AX49" i="6"/>
  <c r="AG49" i="6"/>
  <c r="R61" i="6"/>
  <c r="R57" i="6"/>
  <c r="R53" i="6"/>
  <c r="AT49" i="6"/>
  <c r="AM57" i="6"/>
  <c r="AM53" i="6"/>
  <c r="AM61" i="6"/>
  <c r="S93" i="1"/>
  <c r="W96" i="7"/>
  <c r="B92" i="7"/>
  <c r="G84" i="7"/>
  <c r="AO57" i="5"/>
  <c r="AO53" i="5"/>
  <c r="AO61" i="5"/>
  <c r="AJ87" i="4"/>
  <c r="AJ91" i="4"/>
  <c r="AE96" i="6"/>
  <c r="AB53" i="7"/>
  <c r="AB57" i="7"/>
  <c r="AB61" i="7"/>
  <c r="AV84" i="5"/>
  <c r="AA53" i="7"/>
  <c r="AA57" i="7"/>
  <c r="AA61" i="7"/>
  <c r="T49" i="7"/>
  <c r="AX57" i="7"/>
  <c r="AX61" i="7"/>
  <c r="AX53" i="7"/>
  <c r="B88" i="5"/>
  <c r="B96" i="5"/>
  <c r="AL88" i="5"/>
  <c r="AL96" i="5"/>
  <c r="H92" i="6"/>
  <c r="J96" i="4"/>
  <c r="N96" i="4"/>
  <c r="N88" i="4"/>
  <c r="N92" i="4"/>
  <c r="Z92" i="4"/>
  <c r="Z88" i="4"/>
  <c r="Z96" i="4"/>
  <c r="AI118" i="1"/>
  <c r="AZ48" i="1"/>
  <c r="AC53" i="1"/>
  <c r="AC54" i="1" s="1"/>
  <c r="AC57" i="1"/>
  <c r="AC58" i="1" s="1"/>
  <c r="AC61" i="1"/>
  <c r="AC62" i="1" s="1"/>
  <c r="AJ92" i="4"/>
  <c r="AK96" i="5"/>
  <c r="AD61" i="4"/>
  <c r="AD53" i="4"/>
  <c r="AD57" i="4"/>
  <c r="B129" i="6"/>
  <c r="Z122" i="1"/>
  <c r="I96" i="1"/>
  <c r="AD96" i="1"/>
  <c r="AD97" i="1" s="1"/>
  <c r="AU96" i="5"/>
  <c r="AU88" i="5"/>
  <c r="AP84" i="6"/>
  <c r="AG84" i="6"/>
  <c r="AN84" i="6"/>
  <c r="AQ84" i="6"/>
  <c r="AS57" i="4"/>
  <c r="AS53" i="4"/>
  <c r="AS61" i="4"/>
  <c r="AE96" i="1"/>
  <c r="AE97" i="1" s="1"/>
  <c r="AE88" i="1"/>
  <c r="AE89" i="1" s="1"/>
  <c r="AZ81" i="1"/>
  <c r="X96" i="1"/>
  <c r="X97" i="1" s="1"/>
  <c r="K97" i="1"/>
  <c r="AT89" i="1"/>
  <c r="E97" i="1"/>
  <c r="F61" i="1"/>
  <c r="F62" i="1" s="1"/>
  <c r="F57" i="1"/>
  <c r="F58" i="1" s="1"/>
  <c r="F53" i="1"/>
  <c r="F54" i="1" s="1"/>
  <c r="AX57" i="1"/>
  <c r="AX58" i="1" s="1"/>
  <c r="AX61" i="1"/>
  <c r="AX62" i="1" s="1"/>
  <c r="AX53" i="1"/>
  <c r="AX54" i="1" s="1"/>
  <c r="O61" i="1"/>
  <c r="O62" i="1" s="1"/>
  <c r="O53" i="1"/>
  <c r="O54" i="1" s="1"/>
  <c r="O57" i="1"/>
  <c r="O58" i="1" s="1"/>
  <c r="AD92" i="1"/>
  <c r="AD93" i="1" s="1"/>
  <c r="W57" i="6"/>
  <c r="W61" i="6"/>
  <c r="W53" i="6"/>
  <c r="AJ49" i="6"/>
  <c r="B57" i="6"/>
  <c r="B53" i="6"/>
  <c r="B61" i="6"/>
  <c r="AY53" i="6"/>
  <c r="AY57" i="6"/>
  <c r="AY61" i="6"/>
  <c r="F91" i="7"/>
  <c r="AB96" i="7"/>
  <c r="AB88" i="7"/>
  <c r="S84" i="7"/>
  <c r="AH96" i="7"/>
  <c r="F57" i="5"/>
  <c r="F61" i="5"/>
  <c r="F53" i="5"/>
  <c r="AY57" i="4"/>
  <c r="AY53" i="4"/>
  <c r="AY61" i="4"/>
  <c r="AY96" i="5"/>
  <c r="AA84" i="5"/>
  <c r="AS96" i="4"/>
  <c r="N61" i="7"/>
  <c r="N53" i="7"/>
  <c r="N57" i="7"/>
  <c r="AL57" i="7"/>
  <c r="AL61" i="7"/>
  <c r="AL53" i="7"/>
  <c r="J57" i="7"/>
  <c r="J53" i="7"/>
  <c r="J61" i="7"/>
  <c r="K84" i="5"/>
  <c r="AR96" i="5"/>
  <c r="N53" i="5"/>
  <c r="N57" i="5"/>
  <c r="N61" i="5"/>
  <c r="AP92" i="4"/>
  <c r="AU57" i="4"/>
  <c r="AU61" i="4"/>
  <c r="AU53" i="4"/>
  <c r="N96" i="5"/>
  <c r="N88" i="5"/>
  <c r="AE88" i="4"/>
  <c r="AE92" i="4"/>
  <c r="AN88" i="4"/>
  <c r="AN96" i="4"/>
  <c r="J92" i="1"/>
  <c r="J93" i="1" s="1"/>
  <c r="J96" i="1"/>
  <c r="J97" i="1" s="1"/>
  <c r="J88" i="1"/>
  <c r="O87" i="6"/>
  <c r="O91" i="6"/>
  <c r="V61" i="5"/>
  <c r="V57" i="5"/>
  <c r="V53" i="5"/>
  <c r="AR53" i="4"/>
  <c r="AR61" i="4"/>
  <c r="AR57" i="4"/>
  <c r="N57" i="4"/>
  <c r="N53" i="4"/>
  <c r="N61" i="4"/>
  <c r="G88" i="4"/>
  <c r="G96" i="4"/>
  <c r="AS96" i="7"/>
  <c r="H61" i="7"/>
  <c r="H57" i="7"/>
  <c r="H53" i="7"/>
  <c r="AS95" i="5"/>
  <c r="AF53" i="5"/>
  <c r="AF61" i="5"/>
  <c r="AF57" i="5"/>
  <c r="AE91" i="4"/>
  <c r="Y93" i="1"/>
  <c r="AH57" i="4"/>
  <c r="AH61" i="4"/>
  <c r="AH53" i="4"/>
  <c r="V96" i="5"/>
  <c r="V93" i="1"/>
  <c r="AT84" i="6"/>
  <c r="AX84" i="6"/>
  <c r="D84" i="6"/>
  <c r="B88" i="1"/>
  <c r="AZ84" i="1"/>
  <c r="B92" i="1"/>
  <c r="B96" i="1"/>
  <c r="S61" i="1"/>
  <c r="S62" i="1" s="1"/>
  <c r="S57" i="1"/>
  <c r="S58" i="1" s="1"/>
  <c r="S53" i="1"/>
  <c r="S54" i="1" s="1"/>
  <c r="AT97" i="1"/>
  <c r="AG57" i="1"/>
  <c r="AG58" i="1" s="1"/>
  <c r="AG61" i="1"/>
  <c r="AG62" i="1" s="1"/>
  <c r="AG53" i="1"/>
  <c r="AG54" i="1" s="1"/>
  <c r="J61" i="1"/>
  <c r="J62" i="1" s="1"/>
  <c r="J57" i="1"/>
  <c r="J58" i="1" s="1"/>
  <c r="J53" i="1"/>
  <c r="J54" i="1" s="1"/>
  <c r="AD49" i="1"/>
  <c r="AF49" i="6"/>
  <c r="U61" i="6"/>
  <c r="U57" i="6"/>
  <c r="U53" i="6"/>
  <c r="P49" i="6"/>
  <c r="AZ78" i="1"/>
  <c r="AW88" i="7"/>
  <c r="AW96" i="7"/>
  <c r="AE84" i="7"/>
  <c r="AG87" i="6"/>
  <c r="AG95" i="6"/>
  <c r="AG91" i="6"/>
  <c r="J96" i="7"/>
  <c r="AR87" i="6"/>
  <c r="AR91" i="6"/>
  <c r="AG87" i="5"/>
  <c r="AG91" i="5"/>
  <c r="R57" i="5"/>
  <c r="R53" i="5"/>
  <c r="R61" i="5"/>
  <c r="AM53" i="4"/>
  <c r="AM61" i="4"/>
  <c r="AM57" i="4"/>
  <c r="G96" i="6"/>
  <c r="AI61" i="7"/>
  <c r="AI57" i="7"/>
  <c r="AI53" i="7"/>
  <c r="F61" i="7"/>
  <c r="F57" i="7"/>
  <c r="F53" i="7"/>
  <c r="V61" i="7"/>
  <c r="V57" i="7"/>
  <c r="V53" i="7"/>
  <c r="Y88" i="5"/>
  <c r="Y96" i="5"/>
  <c r="Z53" i="5"/>
  <c r="Z57" i="5"/>
  <c r="Z61" i="5"/>
  <c r="AX87" i="5"/>
  <c r="AX95" i="5"/>
  <c r="AX91" i="5"/>
  <c r="AE96" i="4"/>
  <c r="AC61" i="4"/>
  <c r="AC53" i="4"/>
  <c r="AC57" i="4"/>
  <c r="B127" i="4"/>
  <c r="AX84" i="4"/>
  <c r="H84" i="4"/>
  <c r="W118" i="1"/>
  <c r="W96" i="1"/>
  <c r="W88" i="1"/>
  <c r="W92" i="1"/>
  <c r="W93" i="1" s="1"/>
  <c r="P96" i="5"/>
  <c r="G57" i="5"/>
  <c r="G61" i="5"/>
  <c r="G53" i="5"/>
  <c r="U126" i="1"/>
  <c r="Z61" i="4"/>
  <c r="Z57" i="4"/>
  <c r="Z53" i="4"/>
  <c r="AC96" i="7"/>
  <c r="AL61" i="4"/>
  <c r="AL53" i="4"/>
  <c r="AL57" i="4"/>
  <c r="B124" i="1"/>
  <c r="AZ124" i="1" s="1"/>
  <c r="AG96" i="5"/>
  <c r="T95" i="4"/>
  <c r="S92" i="4"/>
  <c r="F96" i="1"/>
  <c r="F97" i="1" s="1"/>
  <c r="AO118" i="1"/>
  <c r="X92" i="1"/>
  <c r="X93" i="1" s="1"/>
  <c r="J91" i="1"/>
  <c r="AA88" i="6"/>
  <c r="AA96" i="6"/>
  <c r="N84" i="6"/>
  <c r="Q84" i="6"/>
  <c r="K89" i="1"/>
  <c r="AY93" i="1"/>
  <c r="G57" i="1"/>
  <c r="G58" i="1" s="1"/>
  <c r="G53" i="1"/>
  <c r="G54" i="1" s="1"/>
  <c r="G61" i="1"/>
  <c r="G62" i="1" s="1"/>
  <c r="AM61" i="1"/>
  <c r="AM62" i="1" s="1"/>
  <c r="AM53" i="1"/>
  <c r="AM54" i="1" s="1"/>
  <c r="AM57" i="1"/>
  <c r="AM58" i="1" s="1"/>
  <c r="AR49" i="1"/>
  <c r="V89" i="1"/>
  <c r="E53" i="6"/>
  <c r="E61" i="6"/>
  <c r="E57" i="6"/>
  <c r="AR53" i="6"/>
  <c r="AR61" i="6"/>
  <c r="AR57" i="6"/>
  <c r="AC53" i="6"/>
  <c r="AC57" i="6"/>
  <c r="AC61" i="6"/>
  <c r="T92" i="1"/>
  <c r="T93" i="1" s="1"/>
  <c r="AX88" i="7"/>
  <c r="AX96" i="7"/>
  <c r="AB92" i="7"/>
  <c r="H88" i="7"/>
  <c r="H92" i="7"/>
  <c r="AQ84" i="7"/>
  <c r="AI92" i="7"/>
  <c r="T92" i="7"/>
  <c r="U87" i="6"/>
  <c r="U95" i="6"/>
  <c r="AV95" i="4"/>
  <c r="AD57" i="5"/>
  <c r="AD61" i="5"/>
  <c r="AD53" i="5"/>
  <c r="AA53" i="4"/>
  <c r="AA61" i="4"/>
  <c r="AA57" i="4"/>
  <c r="AB92" i="6"/>
  <c r="P53" i="7"/>
  <c r="P61" i="7"/>
  <c r="P57" i="7"/>
  <c r="U61" i="7"/>
  <c r="U57" i="7"/>
  <c r="U53" i="7"/>
  <c r="AH61" i="7"/>
  <c r="AH53" i="7"/>
  <c r="AH57" i="7"/>
  <c r="AM84" i="5"/>
  <c r="AA95" i="6"/>
  <c r="AL53" i="5"/>
  <c r="AL61" i="5"/>
  <c r="AL57" i="5"/>
  <c r="S96" i="4"/>
  <c r="T88" i="4"/>
  <c r="T92" i="4"/>
  <c r="AJ84" i="1"/>
  <c r="AI122" i="1"/>
  <c r="AG95" i="5"/>
  <c r="T96" i="4"/>
  <c r="AN61" i="5"/>
  <c r="AN57" i="5"/>
  <c r="AN53" i="5"/>
  <c r="D126" i="1"/>
  <c r="U97" i="1"/>
  <c r="AD84" i="6"/>
  <c r="Q61" i="4"/>
  <c r="Q53" i="4"/>
  <c r="Q57" i="4"/>
  <c r="AQ57" i="1"/>
  <c r="AQ58" i="1" s="1"/>
  <c r="AQ53" i="1"/>
  <c r="AQ54" i="1" s="1"/>
  <c r="AQ61" i="1"/>
  <c r="AQ62" i="1" s="1"/>
  <c r="H61" i="1"/>
  <c r="H62" i="1" s="1"/>
  <c r="H57" i="1"/>
  <c r="H58" i="1" s="1"/>
  <c r="H53" i="1"/>
  <c r="H54" i="1" s="1"/>
  <c r="L49" i="1"/>
  <c r="AH49" i="6"/>
  <c r="I49" i="6"/>
  <c r="AP49" i="6"/>
  <c r="W57" i="4"/>
  <c r="W61" i="4"/>
  <c r="W53" i="4"/>
  <c r="B128" i="7"/>
  <c r="AA88" i="7"/>
  <c r="AA96" i="7"/>
  <c r="I88" i="7"/>
  <c r="I92" i="7"/>
  <c r="AF88" i="7"/>
  <c r="AF92" i="7"/>
  <c r="AS95" i="6"/>
  <c r="I87" i="6"/>
  <c r="I91" i="6"/>
  <c r="I95" i="6"/>
  <c r="AJ95" i="4"/>
  <c r="AP49" i="5"/>
  <c r="O49" i="4"/>
  <c r="AN92" i="4"/>
  <c r="L61" i="7"/>
  <c r="L53" i="7"/>
  <c r="L57" i="7"/>
  <c r="AO53" i="7"/>
  <c r="AO61" i="7"/>
  <c r="AO57" i="7"/>
  <c r="AT57" i="7"/>
  <c r="AT53" i="7"/>
  <c r="AT61" i="7"/>
  <c r="E84" i="5"/>
  <c r="AF92" i="4"/>
  <c r="AF88" i="4"/>
  <c r="L57" i="4"/>
  <c r="L53" i="4"/>
  <c r="L61" i="4"/>
  <c r="D116" i="1"/>
  <c r="D118" i="1" s="1"/>
  <c r="D120" i="1"/>
  <c r="D122" i="1" s="1"/>
  <c r="M61" i="4"/>
  <c r="M57" i="4"/>
  <c r="M53" i="4"/>
  <c r="AX53" i="4"/>
  <c r="AX61" i="4"/>
  <c r="AX57" i="4"/>
  <c r="AU92" i="6"/>
  <c r="N126" i="1"/>
  <c r="G92" i="4"/>
  <c r="W91" i="1"/>
  <c r="O88" i="1"/>
  <c r="O89" i="1" s="1"/>
  <c r="O92" i="1"/>
  <c r="O93" i="1" s="1"/>
  <c r="AL88" i="6"/>
  <c r="AL92" i="6"/>
  <c r="AY84" i="6"/>
  <c r="AA92" i="1"/>
  <c r="AA93" i="1" s="1"/>
  <c r="M49" i="1"/>
  <c r="Y53" i="1"/>
  <c r="Y54" i="1" s="1"/>
  <c r="Y61" i="1"/>
  <c r="Y62" i="1" s="1"/>
  <c r="Y57" i="1"/>
  <c r="Y58" i="1" s="1"/>
  <c r="H49" i="6"/>
  <c r="X49" i="6"/>
  <c r="D49" i="6"/>
  <c r="B127" i="7"/>
  <c r="AA92" i="7"/>
  <c r="AS96" i="6"/>
  <c r="AY53" i="5"/>
  <c r="AY61" i="5"/>
  <c r="AY57" i="5"/>
  <c r="C61" i="4"/>
  <c r="C57" i="4"/>
  <c r="C53" i="4"/>
  <c r="Y61" i="7"/>
  <c r="Y57" i="7"/>
  <c r="Y53" i="7"/>
  <c r="I61" i="7"/>
  <c r="I57" i="7"/>
  <c r="I53" i="7"/>
  <c r="AB84" i="5"/>
  <c r="Q84" i="5"/>
  <c r="O95" i="6"/>
  <c r="D92" i="5"/>
  <c r="D88" i="5"/>
  <c r="L95" i="6"/>
  <c r="AR84" i="4"/>
  <c r="AR84" i="7"/>
  <c r="D96" i="7"/>
  <c r="D88" i="7"/>
  <c r="AG88" i="7"/>
  <c r="AG92" i="7"/>
  <c r="AK49" i="5"/>
  <c r="AF87" i="4"/>
  <c r="AF91" i="4"/>
  <c r="AD96" i="5"/>
  <c r="AB92" i="4"/>
  <c r="Y122" i="1"/>
  <c r="AR49" i="7"/>
  <c r="W57" i="7"/>
  <c r="W53" i="7"/>
  <c r="W61" i="7"/>
  <c r="AT84" i="5"/>
  <c r="AC92" i="5"/>
  <c r="AC88" i="5"/>
  <c r="K57" i="4"/>
  <c r="K61" i="4"/>
  <c r="K53" i="4"/>
  <c r="C95" i="6"/>
  <c r="I87" i="1"/>
  <c r="I91" i="1"/>
  <c r="AZ91" i="1" s="1"/>
  <c r="I95" i="1"/>
  <c r="I84" i="4"/>
  <c r="Z84" i="1"/>
  <c r="R96" i="7"/>
  <c r="AJ92" i="6"/>
  <c r="J92" i="6"/>
  <c r="AX122" i="1"/>
  <c r="AZ117" i="1"/>
  <c r="B118" i="1"/>
  <c r="T122" i="1"/>
  <c r="AH92" i="4"/>
  <c r="Q118" i="1"/>
  <c r="AZ56" i="1"/>
  <c r="L88" i="6"/>
  <c r="L96" i="6"/>
  <c r="AC84" i="6"/>
  <c r="AK84" i="6"/>
  <c r="R84" i="6"/>
  <c r="AY96" i="1"/>
  <c r="AY97" i="1" s="1"/>
  <c r="AP92" i="1"/>
  <c r="AP93" i="1" s="1"/>
  <c r="AO96" i="1"/>
  <c r="AO97" i="1" s="1"/>
  <c r="N57" i="1"/>
  <c r="N58" i="1" s="1"/>
  <c r="N53" i="1"/>
  <c r="N54" i="1" s="1"/>
  <c r="N61" i="1"/>
  <c r="N62" i="1" s="1"/>
  <c r="W53" i="1"/>
  <c r="W54" i="1" s="1"/>
  <c r="W61" i="1"/>
  <c r="W62" i="1" s="1"/>
  <c r="W57" i="1"/>
  <c r="W58" i="1" s="1"/>
  <c r="AY61" i="1"/>
  <c r="AY62" i="1" s="1"/>
  <c r="AY53" i="1"/>
  <c r="AY54" i="1" s="1"/>
  <c r="AY57" i="1"/>
  <c r="AY58" i="1" s="1"/>
  <c r="O96" i="1"/>
  <c r="O97" i="1" s="1"/>
  <c r="S88" i="1"/>
  <c r="S89" i="1" s="1"/>
  <c r="S96" i="1"/>
  <c r="S97" i="1" s="1"/>
  <c r="L49" i="6"/>
  <c r="V49" i="6"/>
  <c r="J49" i="6"/>
  <c r="AD49" i="6"/>
  <c r="R62" i="1"/>
  <c r="B100" i="4" l="1"/>
  <c r="B99" i="5"/>
  <c r="B64" i="7"/>
  <c r="B63" i="7"/>
  <c r="B98" i="4"/>
  <c r="B65" i="7"/>
  <c r="AJ53" i="6"/>
  <c r="AJ57" i="6"/>
  <c r="AJ61" i="6"/>
  <c r="AQ88" i="6"/>
  <c r="AQ92" i="6"/>
  <c r="AQ96" i="6"/>
  <c r="AT61" i="6"/>
  <c r="AT57" i="6"/>
  <c r="AT53" i="6"/>
  <c r="AQ88" i="7"/>
  <c r="AQ92" i="7"/>
  <c r="AQ96" i="7"/>
  <c r="Y88" i="6"/>
  <c r="Y96" i="6"/>
  <c r="Y92" i="6"/>
  <c r="B65" i="4"/>
  <c r="Q92" i="5"/>
  <c r="Q88" i="5"/>
  <c r="Q96" i="5"/>
  <c r="M53" i="1"/>
  <c r="M54" i="1" s="1"/>
  <c r="M57" i="1"/>
  <c r="M58" i="1" s="1"/>
  <c r="M61" i="1"/>
  <c r="M62" i="1" s="1"/>
  <c r="O57" i="4"/>
  <c r="B64" i="4" s="1"/>
  <c r="O53" i="4"/>
  <c r="B63" i="4" s="1"/>
  <c r="O61" i="4"/>
  <c r="AE88" i="7"/>
  <c r="AE92" i="7"/>
  <c r="AE96" i="7"/>
  <c r="D88" i="6"/>
  <c r="D96" i="6"/>
  <c r="D92" i="6"/>
  <c r="AN53" i="6"/>
  <c r="AN61" i="6"/>
  <c r="AN57" i="6"/>
  <c r="AB92" i="5"/>
  <c r="AB96" i="5"/>
  <c r="AB88" i="5"/>
  <c r="E88" i="5"/>
  <c r="E92" i="5"/>
  <c r="E96" i="5"/>
  <c r="AM88" i="5"/>
  <c r="AM96" i="5"/>
  <c r="AM92" i="5"/>
  <c r="AX88" i="6"/>
  <c r="AX92" i="6"/>
  <c r="AX96" i="6"/>
  <c r="AA88" i="5"/>
  <c r="AA96" i="5"/>
  <c r="AA92" i="5"/>
  <c r="AP88" i="6"/>
  <c r="AP96" i="6"/>
  <c r="AP92" i="6"/>
  <c r="N61" i="6"/>
  <c r="N57" i="6"/>
  <c r="N53" i="6"/>
  <c r="AS61" i="6"/>
  <c r="AS53" i="6"/>
  <c r="AS57" i="6"/>
  <c r="AW88" i="1"/>
  <c r="AW89" i="1" s="1"/>
  <c r="AW92" i="1"/>
  <c r="AW93" i="1" s="1"/>
  <c r="AW96" i="1"/>
  <c r="AW97" i="1" s="1"/>
  <c r="AT88" i="5"/>
  <c r="AT92" i="5"/>
  <c r="AT96" i="5"/>
  <c r="AT96" i="6"/>
  <c r="AT88" i="6"/>
  <c r="AT92" i="6"/>
  <c r="K88" i="5"/>
  <c r="B98" i="5" s="1"/>
  <c r="K96" i="5"/>
  <c r="B100" i="5" s="1"/>
  <c r="K92" i="5"/>
  <c r="G92" i="7"/>
  <c r="G88" i="7"/>
  <c r="G96" i="7"/>
  <c r="AO96" i="6"/>
  <c r="AO88" i="6"/>
  <c r="AO92" i="6"/>
  <c r="AK88" i="4"/>
  <c r="AK92" i="4"/>
  <c r="AK96" i="4"/>
  <c r="J57" i="6"/>
  <c r="B64" i="6" s="1"/>
  <c r="J53" i="6"/>
  <c r="J61" i="6"/>
  <c r="B129" i="1"/>
  <c r="V57" i="6"/>
  <c r="V61" i="6"/>
  <c r="V53" i="6"/>
  <c r="I92" i="4"/>
  <c r="I96" i="4"/>
  <c r="I88" i="4"/>
  <c r="W89" i="1"/>
  <c r="U88" i="7"/>
  <c r="U92" i="7"/>
  <c r="U96" i="7"/>
  <c r="L53" i="6"/>
  <c r="L57" i="6"/>
  <c r="L61" i="6"/>
  <c r="AJ88" i="1"/>
  <c r="AJ89" i="1" s="1"/>
  <c r="AJ92" i="1"/>
  <c r="AJ93" i="1" s="1"/>
  <c r="AJ96" i="1"/>
  <c r="AJ97" i="1" s="1"/>
  <c r="AA61" i="6"/>
  <c r="AA53" i="6"/>
  <c r="AA57" i="6"/>
  <c r="AJ61" i="1"/>
  <c r="AJ62" i="1" s="1"/>
  <c r="AJ57" i="1"/>
  <c r="AJ58" i="1" s="1"/>
  <c r="AJ53" i="1"/>
  <c r="AJ54" i="1" s="1"/>
  <c r="AZ116" i="1"/>
  <c r="AZ118" i="1"/>
  <c r="Q88" i="7"/>
  <c r="Q96" i="7"/>
  <c r="B100" i="7" s="1"/>
  <c r="Q92" i="7"/>
  <c r="AZ120" i="1"/>
  <c r="AZ122" i="1" s="1"/>
  <c r="B122" i="1"/>
  <c r="AR88" i="6"/>
  <c r="AR96" i="6"/>
  <c r="AR92" i="6"/>
  <c r="L53" i="1"/>
  <c r="L54" i="1" s="1"/>
  <c r="L61" i="1"/>
  <c r="L62" i="1" s="1"/>
  <c r="L57" i="1"/>
  <c r="L58" i="1" s="1"/>
  <c r="O88" i="6"/>
  <c r="O96" i="6"/>
  <c r="O92" i="6"/>
  <c r="AZ88" i="1"/>
  <c r="AZ89" i="1" s="1"/>
  <c r="B89" i="1"/>
  <c r="S88" i="7"/>
  <c r="S92" i="7"/>
  <c r="S96" i="7"/>
  <c r="AN96" i="6"/>
  <c r="AN88" i="6"/>
  <c r="AN92" i="6"/>
  <c r="T61" i="7"/>
  <c r="T53" i="7"/>
  <c r="T57" i="7"/>
  <c r="T61" i="6"/>
  <c r="T57" i="6"/>
  <c r="T53" i="6"/>
  <c r="AK57" i="5"/>
  <c r="AK53" i="5"/>
  <c r="AK61" i="5"/>
  <c r="Q96" i="6"/>
  <c r="Q92" i="6"/>
  <c r="Q88" i="6"/>
  <c r="AY88" i="6"/>
  <c r="AY92" i="6"/>
  <c r="AY96" i="6"/>
  <c r="N92" i="6"/>
  <c r="N88" i="6"/>
  <c r="N96" i="6"/>
  <c r="AG61" i="6"/>
  <c r="AG57" i="6"/>
  <c r="AG53" i="6"/>
  <c r="Z96" i="1"/>
  <c r="Z97" i="1" s="1"/>
  <c r="Z88" i="1"/>
  <c r="Z89" i="1" s="1"/>
  <c r="Z92" i="1"/>
  <c r="Z93" i="1" s="1"/>
  <c r="AV96" i="5"/>
  <c r="AV88" i="5"/>
  <c r="AV92" i="5"/>
  <c r="AX53" i="6"/>
  <c r="AX61" i="6"/>
  <c r="AX57" i="6"/>
  <c r="T96" i="6"/>
  <c r="T88" i="6"/>
  <c r="T92" i="6"/>
  <c r="AR53" i="1"/>
  <c r="AR54" i="1" s="1"/>
  <c r="AR57" i="1"/>
  <c r="AR58" i="1" s="1"/>
  <c r="AR61" i="1"/>
  <c r="AR62" i="1" s="1"/>
  <c r="P53" i="6"/>
  <c r="P61" i="6"/>
  <c r="P57" i="6"/>
  <c r="E88" i="7"/>
  <c r="B98" i="7" s="1"/>
  <c r="E96" i="7"/>
  <c r="E92" i="7"/>
  <c r="B99" i="7" s="1"/>
  <c r="F92" i="6"/>
  <c r="F96" i="6"/>
  <c r="F88" i="6"/>
  <c r="AZ126" i="1"/>
  <c r="W97" i="1"/>
  <c r="AC53" i="5"/>
  <c r="B63" i="5" s="1"/>
  <c r="AC61" i="5"/>
  <c r="AC57" i="5"/>
  <c r="B64" i="5" s="1"/>
  <c r="AW92" i="6"/>
  <c r="AW96" i="6"/>
  <c r="AW88" i="6"/>
  <c r="AR61" i="7"/>
  <c r="AR57" i="7"/>
  <c r="AR53" i="7"/>
  <c r="P53" i="1"/>
  <c r="P54" i="1" s="1"/>
  <c r="P57" i="1"/>
  <c r="P58" i="1" s="1"/>
  <c r="P61" i="1"/>
  <c r="P62" i="1" s="1"/>
  <c r="AR92" i="4"/>
  <c r="AR88" i="4"/>
  <c r="AR96" i="4"/>
  <c r="X57" i="6"/>
  <c r="X61" i="6"/>
  <c r="X53" i="6"/>
  <c r="I53" i="6"/>
  <c r="I61" i="6"/>
  <c r="I57" i="6"/>
  <c r="H92" i="4"/>
  <c r="H88" i="4"/>
  <c r="H96" i="4"/>
  <c r="B127" i="1"/>
  <c r="H61" i="6"/>
  <c r="B65" i="6" s="1"/>
  <c r="H53" i="6"/>
  <c r="B63" i="6" s="1"/>
  <c r="H57" i="6"/>
  <c r="AH61" i="6"/>
  <c r="AH57" i="6"/>
  <c r="AH53" i="6"/>
  <c r="AD88" i="6"/>
  <c r="AD92" i="6"/>
  <c r="AD96" i="6"/>
  <c r="AX88" i="4"/>
  <c r="AX96" i="4"/>
  <c r="AX92" i="4"/>
  <c r="AF57" i="6"/>
  <c r="AF53" i="6"/>
  <c r="AF61" i="6"/>
  <c r="B97" i="1"/>
  <c r="M92" i="4"/>
  <c r="M88" i="4"/>
  <c r="M96" i="4"/>
  <c r="B128" i="1"/>
  <c r="AM53" i="7"/>
  <c r="AM57" i="7"/>
  <c r="AM61" i="7"/>
  <c r="B88" i="6"/>
  <c r="B96" i="6"/>
  <c r="B92" i="6"/>
  <c r="AK92" i="6"/>
  <c r="AK88" i="6"/>
  <c r="AK96" i="6"/>
  <c r="B57" i="1"/>
  <c r="B53" i="1"/>
  <c r="B61" i="1"/>
  <c r="AZ49" i="1"/>
  <c r="X96" i="6"/>
  <c r="X92" i="6"/>
  <c r="X88" i="6"/>
  <c r="R88" i="4"/>
  <c r="R92" i="4"/>
  <c r="R96" i="4"/>
  <c r="AC96" i="6"/>
  <c r="AC88" i="6"/>
  <c r="AC92" i="6"/>
  <c r="Q53" i="6"/>
  <c r="Q57" i="6"/>
  <c r="Q61" i="6"/>
  <c r="Q88" i="4"/>
  <c r="Q92" i="4"/>
  <c r="Q96" i="4"/>
  <c r="AG88" i="6"/>
  <c r="AG96" i="6"/>
  <c r="AG92" i="6"/>
  <c r="AP57" i="5"/>
  <c r="AP61" i="5"/>
  <c r="AP53" i="5"/>
  <c r="S92" i="6"/>
  <c r="S88" i="6"/>
  <c r="S96" i="6"/>
  <c r="AD61" i="6"/>
  <c r="AD53" i="6"/>
  <c r="AD57" i="6"/>
  <c r="I97" i="1"/>
  <c r="AF61" i="7"/>
  <c r="AF53" i="7"/>
  <c r="AF57" i="7"/>
  <c r="B126" i="1"/>
  <c r="AR92" i="7"/>
  <c r="AR88" i="7"/>
  <c r="AR96" i="7"/>
  <c r="D53" i="6"/>
  <c r="D61" i="6"/>
  <c r="D57" i="6"/>
  <c r="AP61" i="6"/>
  <c r="AP57" i="6"/>
  <c r="AP53" i="6"/>
  <c r="R88" i="6"/>
  <c r="R92" i="6"/>
  <c r="R96" i="6"/>
  <c r="AD57" i="1"/>
  <c r="AD58" i="1" s="1"/>
  <c r="AD53" i="1"/>
  <c r="AD54" i="1" s="1"/>
  <c r="AD61" i="1"/>
  <c r="AD62" i="1" s="1"/>
  <c r="B93" i="1"/>
  <c r="J89" i="1"/>
  <c r="M92" i="1"/>
  <c r="M93" i="1" s="1"/>
  <c r="M88" i="1"/>
  <c r="M89" i="1" s="1"/>
  <c r="M96" i="1"/>
  <c r="M97" i="1" s="1"/>
  <c r="B58" i="1" l="1"/>
  <c r="AZ57" i="1"/>
  <c r="AZ58" i="1" s="1"/>
  <c r="B64" i="1"/>
  <c r="B99" i="4"/>
  <c r="AZ96" i="1"/>
  <c r="AZ97" i="1" s="1"/>
  <c r="B99" i="1"/>
  <c r="B65" i="5"/>
  <c r="B99" i="6"/>
  <c r="B100" i="1"/>
  <c r="B100" i="6"/>
  <c r="AZ92" i="1"/>
  <c r="AZ93" i="1" s="1"/>
  <c r="B98" i="6"/>
  <c r="B98" i="1"/>
  <c r="AZ61" i="1"/>
  <c r="AZ62" i="1" s="1"/>
  <c r="B65" i="1"/>
  <c r="B62" i="1"/>
  <c r="AZ53" i="1"/>
  <c r="AZ54" i="1" s="1"/>
  <c r="B63" i="1"/>
  <c r="B54" i="1"/>
</calcChain>
</file>

<file path=xl/sharedStrings.xml><?xml version="1.0" encoding="utf-8"?>
<sst xmlns="http://schemas.openxmlformats.org/spreadsheetml/2006/main" count="1097" uniqueCount="184">
  <si>
    <t>District</t>
  </si>
  <si>
    <t>Section</t>
  </si>
  <si>
    <t>Coastline at high erosion risk (km)</t>
  </si>
  <si>
    <t>Mangrove-belt width</t>
  </si>
  <si>
    <t>Protected by sea dikes</t>
  </si>
  <si>
    <t>Propositions for the mangroves</t>
  </si>
  <si>
    <t>Dam Doi</t>
  </si>
  <si>
    <t>&lt;450</t>
  </si>
  <si>
    <t>No</t>
  </si>
  <si>
    <t>Planting</t>
  </si>
  <si>
    <t>&lt;500</t>
  </si>
  <si>
    <t>Nam Can (East Coast)</t>
  </si>
  <si>
    <t>&lt;200m</t>
  </si>
  <si>
    <t>Ngoc Hien</t>
  </si>
  <si>
    <t>No serious erosion reported</t>
  </si>
  <si>
    <t>Nam Can (West Coast)</t>
  </si>
  <si>
    <t>Phu Tan</t>
  </si>
  <si>
    <t>450-1000m</t>
  </si>
  <si>
    <t>Yes</t>
  </si>
  <si>
    <t>Rehabilitating</t>
  </si>
  <si>
    <t>Tran Van Thoi</t>
  </si>
  <si>
    <t>500-800m</t>
  </si>
  <si>
    <t>&gt;800m</t>
  </si>
  <si>
    <t>&lt;50m</t>
  </si>
  <si>
    <t>100-200m</t>
  </si>
  <si>
    <t>U Minh</t>
  </si>
  <si>
    <t>100-450m</t>
  </si>
  <si>
    <t>&lt;450m</t>
  </si>
  <si>
    <t>Storm/Flood frequency</t>
  </si>
  <si>
    <t>% loss per event in regional GDP</t>
  </si>
  <si>
    <t>Storm once every four years</t>
  </si>
  <si>
    <t>Storm once every 20 years</t>
  </si>
  <si>
    <t>Storm once every 40 years</t>
  </si>
  <si>
    <t>Flood once every two years</t>
  </si>
  <si>
    <t>Flood once every ten years</t>
  </si>
  <si>
    <t>Year</t>
  </si>
  <si>
    <t>GRDP (million USD)</t>
  </si>
  <si>
    <t>Annual GRDP growth</t>
  </si>
  <si>
    <t>Storm losses (once every 4 years)</t>
  </si>
  <si>
    <t>Storm losses (once every 20 years)</t>
  </si>
  <si>
    <t>Storm losses (once every 40 years)</t>
  </si>
  <si>
    <t>Flood losses (once every 2 years)</t>
  </si>
  <si>
    <t>Flood losses (once every 10 years)</t>
  </si>
  <si>
    <t>Avoided losses (million USD)</t>
  </si>
  <si>
    <t>Total</t>
  </si>
  <si>
    <t>CONTROL BOX</t>
  </si>
  <si>
    <t>Costs</t>
  </si>
  <si>
    <t>unit price</t>
  </si>
  <si>
    <t>When?</t>
  </si>
  <si>
    <t>option 1</t>
  </si>
  <si>
    <t>option 2</t>
  </si>
  <si>
    <t>option 3</t>
  </si>
  <si>
    <t>Additional information</t>
  </si>
  <si>
    <t>Mangrove belt construction</t>
  </si>
  <si>
    <t>million USD/km</t>
  </si>
  <si>
    <t>year 1</t>
  </si>
  <si>
    <t>-</t>
  </si>
  <si>
    <t>Wood growth rate (m3/year/ha)</t>
  </si>
  <si>
    <t>Mangrove preservation</t>
  </si>
  <si>
    <t>million USD/ha/year</t>
  </si>
  <si>
    <t>year 2-50 (option 1), year 1 option 2</t>
  </si>
  <si>
    <t>Timber price (£/m3)</t>
  </si>
  <si>
    <t>Concrete dike construction</t>
  </si>
  <si>
    <t>Number of years</t>
  </si>
  <si>
    <t>Concrete dike maintenance</t>
  </si>
  <si>
    <t>year 2-50</t>
  </si>
  <si>
    <t>Carbon uptake (tC/year/ha)</t>
  </si>
  <si>
    <t>Benefits (green infrastructure)</t>
  </si>
  <si>
    <t>Carbon price (£/tC)</t>
  </si>
  <si>
    <t>Avoided losses</t>
  </si>
  <si>
    <t>7060.913 million USD</t>
  </si>
  <si>
    <t>in total</t>
  </si>
  <si>
    <t>from year 11</t>
  </si>
  <si>
    <t>Aquaculture support</t>
  </si>
  <si>
    <t>from year 1</t>
  </si>
  <si>
    <t>Timber</t>
  </si>
  <si>
    <t>every 20 years</t>
  </si>
  <si>
    <t xml:space="preserve">Carbon sequestration </t>
  </si>
  <si>
    <t>tCO2e/ha/year</t>
  </si>
  <si>
    <t>year 1-16</t>
  </si>
  <si>
    <t>year 17-50</t>
  </si>
  <si>
    <t>Benefits (mixed green and grey infrastructure)</t>
  </si>
  <si>
    <t>7137.525 million USD</t>
  </si>
  <si>
    <t>year 1-50</t>
  </si>
  <si>
    <t>Benefits (grey infrastructure)</t>
  </si>
  <si>
    <t>avoided losses</t>
  </si>
  <si>
    <t>Discount rates</t>
  </si>
  <si>
    <t>Dmnl</t>
  </si>
  <si>
    <t>Discount rate 1</t>
  </si>
  <si>
    <t>Discount rate 2</t>
  </si>
  <si>
    <t>Discount rate 3</t>
  </si>
  <si>
    <t>Alternative 1: Green infrastructure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</si>
  <si>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</si>
  <si>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</si>
  <si>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</si>
  <si>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</si>
  <si>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</si>
  <si>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</si>
  <si>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</si>
  <si>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</si>
  <si>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</si>
  <si>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</si>
  <si>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</si>
  <si>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</si>
  <si>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</si>
  <si>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</si>
  <si>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</si>
  <si>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</si>
  <si>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</si>
  <si>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</si>
  <si>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</si>
  <si>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</si>
  <si>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</si>
  <si>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</si>
  <si>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</si>
  <si>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</si>
  <si>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</si>
  <si>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</si>
  <si>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</si>
  <si>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</si>
  <si>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</si>
  <si>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</si>
  <si>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</si>
  <si>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</si>
  <si>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</si>
  <si>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</si>
  <si>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</si>
  <si>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</si>
  <si>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</si>
  <si>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</si>
  <si>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</si>
  <si>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year 41</t>
  </si>
  <si>
    <t>year 42</t>
  </si>
  <si>
    <t>year 43</t>
  </si>
  <si>
    <t>year 44</t>
  </si>
  <si>
    <t>year 45</t>
  </si>
  <si>
    <t>year 46</t>
  </si>
  <si>
    <t>year 47</t>
  </si>
  <si>
    <t>year 48</t>
  </si>
  <si>
    <t>year 49</t>
  </si>
  <si>
    <t>year 50</t>
  </si>
  <si>
    <t>total</t>
  </si>
  <si>
    <t>Total costs</t>
  </si>
  <si>
    <t>Total benefits</t>
  </si>
  <si>
    <t>Discount factor (DR = 3%)</t>
  </si>
  <si>
    <t>Discounted costs (DR = 3%)</t>
  </si>
  <si>
    <t>Discounted benefits (DR = 3%)</t>
  </si>
  <si>
    <t>Discount factor (DR = 8%)</t>
  </si>
  <si>
    <t>Discounted costs (DR = 8%)</t>
  </si>
  <si>
    <t>Discounted benefits (DR = 8%)</t>
  </si>
  <si>
    <t>Discount factor (DR = 10%)</t>
  </si>
  <si>
    <t>Discounted costs (DR = 10%)</t>
  </si>
  <si>
    <t>Discounted benefits (DR = 10%)</t>
  </si>
  <si>
    <t>NPV (DR = 3%)</t>
  </si>
  <si>
    <t>NPV (DR = 8%)</t>
  </si>
  <si>
    <t>NPV (DR = 10%)</t>
  </si>
  <si>
    <t>Alternative 2: Mixed green and grey infrastructure</t>
  </si>
  <si>
    <t>Alternative 3: Grey infrastructure</t>
  </si>
  <si>
    <t>The CBA discounted cash flow</t>
  </si>
  <si>
    <t>Option 1:
Green infrastructure</t>
  </si>
  <si>
    <t>Option 2:
Mixed green
and grey infrastructures</t>
  </si>
  <si>
    <t>Option 3:
Grey infrastructure</t>
  </si>
  <si>
    <t>Data sources</t>
  </si>
  <si>
    <t>Pham et al. (2020)</t>
  </si>
  <si>
    <t>Circular No.21/2023/TT-BCT (The Vietnamese Ministry of Finance)</t>
  </si>
  <si>
    <t>Hillen et al. (2010)</t>
  </si>
  <si>
    <t>Subtotal costs</t>
  </si>
  <si>
    <t>Benefits</t>
  </si>
  <si>
    <t>Vo and Huynh (2014)</t>
  </si>
  <si>
    <t>Vo et al. (2015); 
Ha et al. (2012)</t>
  </si>
  <si>
    <t>Vo et al. (2015)</t>
  </si>
  <si>
    <t>Carbon sequestration</t>
  </si>
  <si>
    <t>Vu and Pham (2023); 
Donofrio and Procton (2023)</t>
  </si>
  <si>
    <t>Subtotal benefits</t>
  </si>
  <si>
    <t>Net benefits</t>
  </si>
  <si>
    <t>Benefit-cost ratio (DR = 3%)</t>
  </si>
  <si>
    <t>Sensitivity analysis</t>
  </si>
  <si>
    <t>Option 1</t>
  </si>
  <si>
    <t>Option 2</t>
  </si>
  <si>
    <t>Option 3</t>
  </si>
  <si>
    <t>Preventing 33% losses for large floods (every 10 years) and storms (every 20 and 40 years)</t>
  </si>
  <si>
    <t>Preventing 67% losses for large floods (every 10 years) and storms (every 20 and 40 years)</t>
  </si>
  <si>
    <t>50% increase in the carbon price</t>
  </si>
  <si>
    <t>50% decrease in the carbon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</si>
</sst>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000"/>
    <numFmt numFmtId="165" formatCode="0.000"/>
    <numFmt numFmtId="166" formatCode="#,##0.000"/>
    <numFmt numFmtId="167" formatCode="0.0000"/>
    <numFmt numFmtId="168" formatCode="0.0"/>
  </numFmts>
  <fonts count="14">
    <font>
      <sz val="10"/>
      <color theme="1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sz val="10"/>
      <color theme="1"/>
      <name val="Arial"/>
      <scheme val="minor"/>
    </font>
    <font>
      <sz val="10"/>
      <name val="Arial"/>
    </font>
    <font>
      <b/>
      <sz val="11"/>
      <color theme="1"/>
      <name val="Arial"/>
      <scheme val="minor"/>
    </font>
    <font>
      <b/>
      <sz val="11"/>
      <color theme="1"/>
      <name val="Arial"/>
    </font>
    <font>
      <sz val="11"/>
      <color theme="1"/>
      <name val="Arial"/>
    </font>
    <font>
      <sz val="11"/>
      <color theme="1"/>
      <name val="Arial"/>
      <scheme val="minor"/>
    </font>
    <font>
      <b/>
      <sz val="10"/>
      <color theme="1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rgb="FFC5E0B3"/>
        <bgColor rgb="FFC5E0B3"/>
      </patternFill>
    </fill>
    <fill>
      <patternFill patternType="solid">
        <fgColor rgb="FFD9D9D9"/>
        <bgColor rgb="FFD9D9D9"/>
      </patternFill>
    </fill>
    <fill>
      <patternFill patternType="solid">
        <fgColor rgb="FFC6EFCE"/>
        <bgColor rgb="FFC6EFCE"/>
      </patternFill>
    </fill>
    <fill>
      <patternFill patternType="solid">
        <fgColor rgb="FFF4CCCC"/>
        <bgColor rgb="FFF4CCCC"/>
      </patternFill>
    </fill>
    <fill>
      <patternFill patternType="solid">
        <fgColor rgb="FFD9D9D9"/>
        <bgColor indexed="64"/>
      </patternFill>
    </fill>
  </fills>
  <borders count="2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/>
      <right/>
      <top style="medium">
        <color rgb="FFCCCCCC"/>
      </top>
      <bottom/>
      <diagonal/>
    </border>
    <border>
      <left/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/>
      <top/>
      <bottom/>
      <diagonal/>
    </border>
    <border>
      <left/>
      <right style="medium">
        <color rgb="FFCCCCCC"/>
      </right>
      <top/>
      <bottom/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/>
      <right/>
      <top/>
      <bottom style="medium">
        <color rgb="FFCCCCCC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95">
    <xf numFmtId="0" fontId="0" fillId="0" borderId="0" xfId="0"/>
    <xf numFmtId="0" fontId="1" fillId="2" borderId="1" xfId="0" applyFont="1" applyFill="1" applyBorder="1"/>
    <xf numFmtId="0" fontId="1" fillId="0" borderId="1" xfId="0" applyFont="1" applyBorder="1"/>
    <xf numFmtId="0" fontId="1" fillId="0" borderId="0" xfId="0" applyFont="1"/>
    <xf numFmtId="0" fontId="2" fillId="0" borderId="1" xfId="0" applyFont="1" applyBorder="1"/>
    <xf numFmtId="0" fontId="3" fillId="0" borderId="1" xfId="0" applyFont="1" applyBorder="1"/>
    <xf numFmtId="0" fontId="3" fillId="0" borderId="0" xfId="0" applyFont="1"/>
    <xf numFmtId="0" fontId="2" fillId="0" borderId="0" xfId="0" applyFont="1" applyAlignment="1">
      <alignment horizontal="right"/>
    </xf>
    <xf numFmtId="164" fontId="3" fillId="0" borderId="1" xfId="0" applyNumberFormat="1" applyFont="1" applyBorder="1"/>
    <xf numFmtId="0" fontId="2" fillId="0" borderId="0" xfId="0" applyFont="1" applyAlignment="1">
      <alignment horizontal="left"/>
    </xf>
    <xf numFmtId="0" fontId="2" fillId="0" borderId="0" xfId="0" applyFont="1"/>
    <xf numFmtId="0" fontId="2" fillId="0" borderId="1" xfId="0" applyFont="1" applyBorder="1" applyAlignment="1">
      <alignment horizontal="right"/>
    </xf>
    <xf numFmtId="4" fontId="2" fillId="0" borderId="1" xfId="0" applyNumberFormat="1" applyFont="1" applyBorder="1"/>
    <xf numFmtId="0" fontId="2" fillId="0" borderId="2" xfId="0" applyFont="1" applyBorder="1" applyAlignment="1">
      <alignment vertical="center"/>
    </xf>
    <xf numFmtId="0" fontId="1" fillId="0" borderId="0" xfId="0" applyFont="1" applyAlignment="1">
      <alignment horizontal="right"/>
    </xf>
    <xf numFmtId="0" fontId="2" fillId="0" borderId="1" xfId="0" applyFont="1" applyBorder="1" applyAlignment="1">
      <alignment vertical="center"/>
    </xf>
    <xf numFmtId="0" fontId="2" fillId="0" borderId="0" xfId="0" applyFont="1" applyAlignment="1">
      <alignment vertical="center"/>
    </xf>
    <xf numFmtId="165" fontId="3" fillId="0" borderId="0" xfId="0" applyNumberFormat="1" applyFont="1"/>
    <xf numFmtId="165" fontId="2" fillId="0" borderId="0" xfId="0" applyNumberFormat="1" applyFont="1"/>
    <xf numFmtId="0" fontId="2" fillId="3" borderId="1" xfId="0" applyFont="1" applyFill="1" applyBorder="1"/>
    <xf numFmtId="165" fontId="2" fillId="0" borderId="1" xfId="0" applyNumberFormat="1" applyFont="1" applyBorder="1"/>
    <xf numFmtId="0" fontId="1" fillId="0" borderId="2" xfId="0" applyFont="1" applyBorder="1"/>
    <xf numFmtId="0" fontId="2" fillId="0" borderId="2" xfId="0" applyFont="1" applyBorder="1"/>
    <xf numFmtId="165" fontId="2" fillId="0" borderId="2" xfId="0" applyNumberFormat="1" applyFont="1" applyBorder="1"/>
    <xf numFmtId="0" fontId="1" fillId="0" borderId="4" xfId="0" applyFont="1" applyBorder="1"/>
    <xf numFmtId="0" fontId="2" fillId="0" borderId="4" xfId="0" applyFont="1" applyBorder="1"/>
    <xf numFmtId="0" fontId="2" fillId="0" borderId="3" xfId="0" applyFont="1" applyBorder="1"/>
    <xf numFmtId="2" fontId="2" fillId="0" borderId="1" xfId="0" applyNumberFormat="1" applyFont="1" applyBorder="1"/>
    <xf numFmtId="1" fontId="2" fillId="0" borderId="1" xfId="0" applyNumberFormat="1" applyFont="1" applyBorder="1"/>
    <xf numFmtId="167" fontId="3" fillId="0" borderId="0" xfId="0" applyNumberFormat="1" applyFont="1"/>
    <xf numFmtId="0" fontId="2" fillId="3" borderId="0" xfId="0" applyFont="1" applyFill="1"/>
    <xf numFmtId="4" fontId="2" fillId="0" borderId="3" xfId="0" applyNumberFormat="1" applyFont="1" applyBorder="1"/>
    <xf numFmtId="166" fontId="2" fillId="0" borderId="1" xfId="0" applyNumberFormat="1" applyFont="1" applyBorder="1"/>
    <xf numFmtId="0" fontId="5" fillId="0" borderId="1" xfId="0" applyFont="1" applyBorder="1" applyAlignment="1">
      <alignment vertical="center"/>
    </xf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vertical="center"/>
    </xf>
    <xf numFmtId="0" fontId="7" fillId="0" borderId="1" xfId="0" applyFont="1" applyBorder="1" applyAlignment="1">
      <alignment horizontal="right" vertical="center"/>
    </xf>
    <xf numFmtId="0" fontId="7" fillId="0" borderId="1" xfId="0" applyFont="1" applyBorder="1" applyAlignment="1">
      <alignment horizontal="center" vertical="center"/>
    </xf>
    <xf numFmtId="165" fontId="7" fillId="0" borderId="1" xfId="0" applyNumberFormat="1" applyFont="1" applyBorder="1" applyAlignment="1">
      <alignment horizontal="right" vertical="center"/>
    </xf>
    <xf numFmtId="0" fontId="7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9" fillId="0" borderId="0" xfId="0" applyFont="1"/>
    <xf numFmtId="0" fontId="5" fillId="5" borderId="1" xfId="0" applyFont="1" applyFill="1" applyBorder="1" applyAlignment="1">
      <alignment vertical="center"/>
    </xf>
    <xf numFmtId="0" fontId="8" fillId="0" borderId="1" xfId="0" applyFont="1" applyBorder="1" applyAlignment="1">
      <alignment vertical="center"/>
    </xf>
    <xf numFmtId="0" fontId="8" fillId="5" borderId="1" xfId="0" applyFont="1" applyFill="1" applyBorder="1" applyAlignment="1">
      <alignment vertical="center"/>
    </xf>
    <xf numFmtId="0" fontId="8" fillId="6" borderId="1" xfId="0" applyFont="1" applyFill="1" applyBorder="1" applyAlignment="1">
      <alignment vertical="center"/>
    </xf>
    <xf numFmtId="168" fontId="5" fillId="0" borderId="1" xfId="0" applyNumberFormat="1" applyFont="1" applyBorder="1" applyAlignment="1">
      <alignment vertical="center"/>
    </xf>
    <xf numFmtId="166" fontId="2" fillId="0" borderId="3" xfId="0" applyNumberFormat="1" applyFont="1" applyBorder="1"/>
    <xf numFmtId="166" fontId="2" fillId="0" borderId="0" xfId="0" applyNumberFormat="1" applyFont="1"/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vertical="center"/>
    </xf>
    <xf numFmtId="165" fontId="3" fillId="3" borderId="1" xfId="0" applyNumberFormat="1" applyFont="1" applyFill="1" applyBorder="1" applyAlignment="1">
      <alignment vertical="center"/>
    </xf>
    <xf numFmtId="165" fontId="3" fillId="6" borderId="1" xfId="0" applyNumberFormat="1" applyFont="1" applyFill="1" applyBorder="1" applyAlignment="1">
      <alignment vertical="center"/>
    </xf>
    <xf numFmtId="0" fontId="10" fillId="0" borderId="7" xfId="0" applyFont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 wrapText="1"/>
    </xf>
    <xf numFmtId="0" fontId="12" fillId="0" borderId="19" xfId="0" applyFont="1" applyBorder="1" applyAlignment="1">
      <alignment horizontal="center" vertical="center" wrapText="1"/>
    </xf>
    <xf numFmtId="0" fontId="12" fillId="0" borderId="20" xfId="0" applyFont="1" applyBorder="1" applyAlignment="1">
      <alignment horizontal="center" vertical="center" wrapText="1"/>
    </xf>
    <xf numFmtId="0" fontId="12" fillId="0" borderId="21" xfId="0" applyFont="1" applyBorder="1" applyAlignment="1">
      <alignment horizontal="center" vertical="center" wrapText="1"/>
    </xf>
    <xf numFmtId="0" fontId="13" fillId="0" borderId="22" xfId="0" applyFont="1" applyBorder="1" applyAlignment="1">
      <alignment horizontal="right" vertical="center" wrapText="1"/>
    </xf>
    <xf numFmtId="0" fontId="10" fillId="7" borderId="19" xfId="0" applyFont="1" applyFill="1" applyBorder="1" applyAlignment="1">
      <alignment horizontal="center" vertical="center" wrapText="1"/>
    </xf>
    <xf numFmtId="0" fontId="10" fillId="7" borderId="23" xfId="0" applyFont="1" applyFill="1" applyBorder="1" applyAlignment="1">
      <alignment horizontal="center" vertical="center" wrapText="1"/>
    </xf>
    <xf numFmtId="0" fontId="11" fillId="7" borderId="23" xfId="0" applyFont="1" applyFill="1" applyBorder="1" applyAlignment="1">
      <alignment vertical="center" wrapText="1"/>
    </xf>
    <xf numFmtId="0" fontId="10" fillId="0" borderId="24" xfId="0" applyFont="1" applyBorder="1" applyAlignment="1">
      <alignment horizontal="center" vertical="center" wrapText="1"/>
    </xf>
    <xf numFmtId="0" fontId="11" fillId="0" borderId="25" xfId="0" applyFont="1" applyBorder="1" applyAlignment="1">
      <alignment horizontal="right" wrapText="1"/>
    </xf>
    <xf numFmtId="9" fontId="11" fillId="0" borderId="25" xfId="0" applyNumberFormat="1" applyFont="1" applyBorder="1" applyAlignment="1">
      <alignment horizontal="right" wrapText="1"/>
    </xf>
    <xf numFmtId="0" fontId="11" fillId="0" borderId="25" xfId="0" applyFont="1" applyBorder="1" applyAlignment="1">
      <alignment wrapText="1"/>
    </xf>
    <xf numFmtId="4" fontId="11" fillId="0" borderId="25" xfId="0" applyNumberFormat="1" applyFont="1" applyBorder="1" applyAlignment="1">
      <alignment horizontal="right" wrapText="1"/>
    </xf>
    <xf numFmtId="4" fontId="10" fillId="7" borderId="25" xfId="0" applyNumberFormat="1" applyFont="1" applyFill="1" applyBorder="1" applyAlignment="1">
      <alignment horizontal="right" wrapText="1"/>
    </xf>
    <xf numFmtId="0" fontId="10" fillId="0" borderId="8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1" fillId="0" borderId="10" xfId="0" applyFont="1" applyBorder="1" applyAlignment="1">
      <alignment horizontal="center" vertical="center" wrapText="1"/>
    </xf>
    <xf numFmtId="0" fontId="11" fillId="0" borderId="11" xfId="0" applyFont="1" applyBorder="1" applyAlignment="1">
      <alignment horizontal="center" vertical="center" wrapText="1"/>
    </xf>
    <xf numFmtId="0" fontId="11" fillId="0" borderId="12" xfId="0" applyFont="1" applyBorder="1" applyAlignment="1">
      <alignment horizontal="center" vertical="center" wrapText="1"/>
    </xf>
    <xf numFmtId="0" fontId="11" fillId="0" borderId="13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1" fillId="0" borderId="14" xfId="0" applyFont="1" applyBorder="1" applyAlignment="1">
      <alignment horizontal="center" vertical="center" wrapText="1"/>
    </xf>
    <xf numFmtId="0" fontId="11" fillId="0" borderId="15" xfId="0" applyFont="1" applyBorder="1" applyAlignment="1">
      <alignment horizontal="center" vertical="center" wrapText="1"/>
    </xf>
    <xf numFmtId="0" fontId="11" fillId="0" borderId="16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0" fillId="0" borderId="18" xfId="0" applyFont="1" applyBorder="1" applyAlignment="1">
      <alignment horizontal="center" vertical="center" wrapText="1"/>
    </xf>
    <xf numFmtId="0" fontId="10" fillId="7" borderId="26" xfId="0" applyFont="1" applyFill="1" applyBorder="1" applyAlignment="1">
      <alignment vertical="center" wrapText="1"/>
    </xf>
    <xf numFmtId="0" fontId="10" fillId="7" borderId="27" xfId="0" applyFont="1" applyFill="1" applyBorder="1" applyAlignment="1">
      <alignment vertical="center" wrapText="1"/>
    </xf>
    <xf numFmtId="0" fontId="10" fillId="7" borderId="20" xfId="0" applyFont="1" applyFill="1" applyBorder="1" applyAlignment="1">
      <alignment vertical="center" wrapText="1"/>
    </xf>
    <xf numFmtId="0" fontId="2" fillId="0" borderId="2" xfId="0" applyFont="1" applyBorder="1" applyAlignment="1">
      <alignment vertical="center"/>
    </xf>
    <xf numFmtId="0" fontId="6" fillId="4" borderId="5" xfId="0" applyFont="1" applyFill="1" applyBorder="1" applyAlignment="1">
      <alignment vertical="center"/>
    </xf>
    <xf numFmtId="0" fontId="7" fillId="0" borderId="2" xfId="0" applyFont="1" applyBorder="1" applyAlignment="1">
      <alignment horizontal="center" vertical="center"/>
    </xf>
    <xf numFmtId="0" fontId="5" fillId="4" borderId="5" xfId="0" applyFont="1" applyFill="1" applyBorder="1" applyAlignment="1">
      <alignment vertical="center"/>
    </xf>
    <xf numFmtId="0" fontId="9" fillId="4" borderId="5" xfId="0" applyFont="1" applyFill="1" applyBorder="1" applyAlignment="1">
      <alignment vertical="center"/>
    </xf>
    <xf numFmtId="0" fontId="4" fillId="0" borderId="3" xfId="0" applyFont="1" applyBorder="1" applyAlignment="1"/>
    <xf numFmtId="3" fontId="2" fillId="0" borderId="0" xfId="0" applyNumberFormat="1" applyFont="1" applyAlignment="1">
      <alignment horizontal="right"/>
    </xf>
    <xf numFmtId="166" fontId="2" fillId="0" borderId="0" xfId="0" applyNumberFormat="1" applyFont="1" applyAlignment="1">
      <alignment horizontal="right"/>
    </xf>
    <xf numFmtId="0" fontId="4" fillId="0" borderId="4" xfId="0" applyFont="1" applyBorder="1" applyAlignment="1"/>
    <xf numFmtId="0" fontId="4" fillId="0" borderId="6" xfId="0" applyFont="1" applyBorder="1" applyAlignment="1"/>
  </cellXfs>
  <cellStyles count="1">
    <cellStyle name="Normal" xfId="0" builtinId="0"/>
  </cellStyles>
  <dxfs count="20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customschemas.google.com/relationships/workbookmetadata" Target="metadata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16</xdr:row>
      <xdr:rowOff>0</xdr:rowOff>
    </xdr:from>
    <xdr:to>
      <xdr:col>4</xdr:col>
      <xdr:colOff>1049020</xdr:colOff>
      <xdr:row>39</xdr:row>
      <xdr:rowOff>125730</xdr:rowOff>
    </xdr:to>
    <xdr:pic>
      <xdr:nvPicPr>
        <xdr:cNvPr id="2" name="image1.png">
          <a:extLst>
            <a:ext uri="{FF2B5EF4-FFF2-40B4-BE49-F238E27FC236}">
              <a16:creationId xmlns:a16="http://schemas.microsoft.com/office/drawing/2014/main" id="{AC5DEE57-585A-48E4-13AA-22C3801070EF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4968240"/>
          <a:ext cx="5560060" cy="3981450"/>
        </a:xfrm>
        <a:prstGeom prst="rect">
          <a:avLst/>
        </a:prstGeom>
        <a:ln/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A320E-1C1D-4158-8A0D-9EDFCEC0043B}">
  <dimension ref="A1:F14"/>
  <sheetViews>
    <sheetView topLeftCell="A14" workbookViewId="0">
      <selection activeCell="F34" sqref="F34"/>
    </sheetView>
  </sheetViews>
  <sheetFormatPr defaultRowHeight="13.15"/>
  <cols>
    <col min="1" max="1" width="13.5703125" customWidth="1"/>
    <col min="2" max="2" width="11.7109375" customWidth="1"/>
    <col min="3" max="3" width="23.7109375" customWidth="1"/>
    <col min="4" max="4" width="16.85546875" customWidth="1"/>
    <col min="5" max="5" width="19.140625" customWidth="1"/>
    <col min="6" max="6" width="36.140625" customWidth="1"/>
  </cols>
  <sheetData>
    <row r="1" spans="1:6" ht="53.45" thickBot="1">
      <c r="A1" s="54" t="s">
        <v>0</v>
      </c>
      <c r="B1" s="54" t="s">
        <v>1</v>
      </c>
      <c r="C1" s="54" t="s">
        <v>2</v>
      </c>
      <c r="D1" s="54" t="s">
        <v>3</v>
      </c>
      <c r="E1" s="54" t="s">
        <v>4</v>
      </c>
      <c r="F1" s="55" t="s">
        <v>5</v>
      </c>
    </row>
    <row r="2" spans="1:6" ht="13.9" thickBot="1">
      <c r="A2" s="70" t="s">
        <v>6</v>
      </c>
      <c r="B2" s="54">
        <v>1</v>
      </c>
      <c r="C2" s="56">
        <v>0.8</v>
      </c>
      <c r="D2" s="56" t="s">
        <v>7</v>
      </c>
      <c r="E2" s="56" t="s">
        <v>8</v>
      </c>
      <c r="F2" s="56" t="s">
        <v>9</v>
      </c>
    </row>
    <row r="3" spans="1:6" ht="13.9" thickBot="1">
      <c r="A3" s="71"/>
      <c r="B3" s="54">
        <v>2</v>
      </c>
      <c r="C3" s="56">
        <v>22</v>
      </c>
      <c r="D3" s="56" t="s">
        <v>10</v>
      </c>
      <c r="E3" s="56" t="s">
        <v>8</v>
      </c>
      <c r="F3" s="56" t="s">
        <v>9</v>
      </c>
    </row>
    <row r="4" spans="1:6" ht="40.15" thickBot="1">
      <c r="A4" s="54" t="s">
        <v>11</v>
      </c>
      <c r="B4" s="54">
        <v>3</v>
      </c>
      <c r="C4" s="56">
        <v>15</v>
      </c>
      <c r="D4" s="56" t="s">
        <v>12</v>
      </c>
      <c r="E4" s="56" t="s">
        <v>8</v>
      </c>
      <c r="F4" s="56" t="s">
        <v>9</v>
      </c>
    </row>
    <row r="5" spans="1:6" ht="27" thickBot="1">
      <c r="A5" s="54" t="s">
        <v>13</v>
      </c>
      <c r="B5" s="54">
        <v>4</v>
      </c>
      <c r="C5" s="72" t="s">
        <v>14</v>
      </c>
      <c r="D5" s="73"/>
      <c r="E5" s="73"/>
      <c r="F5" s="74"/>
    </row>
    <row r="6" spans="1:6" ht="40.15" thickBot="1">
      <c r="A6" s="54" t="s">
        <v>15</v>
      </c>
      <c r="B6" s="54">
        <v>5</v>
      </c>
      <c r="C6" s="75"/>
      <c r="D6" s="76"/>
      <c r="E6" s="76"/>
      <c r="F6" s="77"/>
    </row>
    <row r="7" spans="1:6" ht="13.9" thickBot="1">
      <c r="A7" s="70" t="s">
        <v>16</v>
      </c>
      <c r="B7" s="54">
        <v>6</v>
      </c>
      <c r="C7" s="78"/>
      <c r="D7" s="79"/>
      <c r="E7" s="79"/>
      <c r="F7" s="80"/>
    </row>
    <row r="8" spans="1:6" ht="27" thickBot="1">
      <c r="A8" s="71"/>
      <c r="B8" s="54">
        <v>7</v>
      </c>
      <c r="C8" s="56">
        <v>16.5</v>
      </c>
      <c r="D8" s="56" t="s">
        <v>17</v>
      </c>
      <c r="E8" s="56" t="s">
        <v>18</v>
      </c>
      <c r="F8" s="56" t="s">
        <v>19</v>
      </c>
    </row>
    <row r="9" spans="1:6" ht="27" thickBot="1">
      <c r="A9" s="70" t="s">
        <v>20</v>
      </c>
      <c r="B9" s="54">
        <v>8</v>
      </c>
      <c r="C9" s="56">
        <v>5.4</v>
      </c>
      <c r="D9" s="56" t="s">
        <v>21</v>
      </c>
      <c r="E9" s="56" t="s">
        <v>18</v>
      </c>
      <c r="F9" s="56" t="s">
        <v>19</v>
      </c>
    </row>
    <row r="10" spans="1:6" ht="27" thickBot="1">
      <c r="A10" s="81"/>
      <c r="B10" s="54">
        <v>9</v>
      </c>
      <c r="C10" s="56">
        <v>9.4</v>
      </c>
      <c r="D10" s="56" t="s">
        <v>22</v>
      </c>
      <c r="E10" s="56" t="s">
        <v>18</v>
      </c>
      <c r="F10" s="56" t="s">
        <v>19</v>
      </c>
    </row>
    <row r="11" spans="1:6" ht="13.9" thickBot="1">
      <c r="A11" s="81"/>
      <c r="B11" s="54">
        <v>10</v>
      </c>
      <c r="C11" s="56">
        <v>8.1999999999999993</v>
      </c>
      <c r="D11" s="56" t="s">
        <v>23</v>
      </c>
      <c r="E11" s="56" t="s">
        <v>18</v>
      </c>
      <c r="F11" s="56" t="s">
        <v>9</v>
      </c>
    </row>
    <row r="12" spans="1:6" ht="27" thickBot="1">
      <c r="A12" s="71"/>
      <c r="B12" s="54">
        <v>11</v>
      </c>
      <c r="C12" s="56">
        <v>10.3</v>
      </c>
      <c r="D12" s="56" t="s">
        <v>24</v>
      </c>
      <c r="E12" s="56" t="s">
        <v>18</v>
      </c>
      <c r="F12" s="56" t="s">
        <v>9</v>
      </c>
    </row>
    <row r="13" spans="1:6" ht="27" thickBot="1">
      <c r="A13" s="70" t="s">
        <v>25</v>
      </c>
      <c r="B13" s="54">
        <v>12</v>
      </c>
      <c r="C13" s="56">
        <v>10</v>
      </c>
      <c r="D13" s="56" t="s">
        <v>26</v>
      </c>
      <c r="E13" s="56" t="s">
        <v>18</v>
      </c>
      <c r="F13" s="56" t="s">
        <v>9</v>
      </c>
    </row>
    <row r="14" spans="1:6" ht="13.9" thickBot="1">
      <c r="A14" s="71"/>
      <c r="B14" s="54">
        <v>13</v>
      </c>
      <c r="C14" s="56">
        <v>18</v>
      </c>
      <c r="D14" s="56" t="s">
        <v>27</v>
      </c>
      <c r="E14" s="56" t="s">
        <v>18</v>
      </c>
      <c r="F14" s="56" t="s">
        <v>9</v>
      </c>
    </row>
  </sheetData>
  <mergeCells count="5">
    <mergeCell ref="A2:A3"/>
    <mergeCell ref="C5:F7"/>
    <mergeCell ref="A7:A8"/>
    <mergeCell ref="A9:A12"/>
    <mergeCell ref="A13:A14"/>
  </mergeCell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D17"/>
  <sheetViews>
    <sheetView tabSelected="1" workbookViewId="0">
      <selection activeCell="I12" sqref="I12"/>
    </sheetView>
  </sheetViews>
  <sheetFormatPr defaultColWidth="12.7109375" defaultRowHeight="15" customHeight="1"/>
  <cols>
    <col min="1" max="1" width="47.7109375" customWidth="1"/>
    <col min="4" max="4" width="12.7109375" customWidth="1"/>
  </cols>
  <sheetData>
    <row r="1" spans="1:4">
      <c r="A1" s="50" t="s">
        <v>176</v>
      </c>
      <c r="B1" s="50" t="s">
        <v>177</v>
      </c>
      <c r="C1" s="50" t="s">
        <v>178</v>
      </c>
      <c r="D1" s="50" t="s">
        <v>179</v>
      </c>
    </row>
    <row r="2" spans="1:4">
      <c r="A2" s="89" t="s">
        <v>180</v>
      </c>
      <c r="B2" s="93"/>
      <c r="C2" s="93"/>
      <c r="D2" s="94"/>
    </row>
    <row r="3" spans="1:4">
      <c r="A3" s="51" t="s">
        <v>153</v>
      </c>
      <c r="B3" s="52">
        <v>4950.7196834416036</v>
      </c>
      <c r="C3" s="52">
        <v>1849.8254051469894</v>
      </c>
      <c r="D3" s="52">
        <v>629.32445707416196</v>
      </c>
    </row>
    <row r="4" spans="1:4">
      <c r="A4" s="51" t="s">
        <v>154</v>
      </c>
      <c r="B4" s="52">
        <v>1549.0241443739521</v>
      </c>
      <c r="C4" s="52">
        <v>226.98199167327471</v>
      </c>
      <c r="D4" s="53">
        <v>-316.65804346909783</v>
      </c>
    </row>
    <row r="5" spans="1:4">
      <c r="A5" s="51" t="s">
        <v>155</v>
      </c>
      <c r="B5" s="52">
        <v>1058.8114891140312</v>
      </c>
      <c r="C5" s="52">
        <v>16.577973218013085</v>
      </c>
      <c r="D5" s="53">
        <v>-419.61331628776099</v>
      </c>
    </row>
    <row r="6" spans="1:4">
      <c r="A6" s="89" t="s">
        <v>181</v>
      </c>
      <c r="B6" s="93"/>
      <c r="C6" s="93"/>
      <c r="D6" s="94"/>
    </row>
    <row r="7" spans="1:4">
      <c r="A7" s="51" t="s">
        <v>153</v>
      </c>
      <c r="B7" s="52">
        <v>5521.4881459899925</v>
      </c>
      <c r="C7" s="52">
        <v>2420.5938676953797</v>
      </c>
      <c r="D7" s="52">
        <v>1200.0929196225522</v>
      </c>
    </row>
    <row r="8" spans="1:4">
      <c r="A8" s="51" t="s">
        <v>154</v>
      </c>
      <c r="B8" s="52">
        <v>1669.6608067666866</v>
      </c>
      <c r="C8" s="52">
        <v>347.6186540660093</v>
      </c>
      <c r="D8" s="53">
        <v>-196.02138107636335</v>
      </c>
    </row>
    <row r="9" spans="1:4">
      <c r="A9" s="51" t="s">
        <v>155</v>
      </c>
      <c r="B9" s="52">
        <v>1130.0854426572969</v>
      </c>
      <c r="C9" s="52">
        <v>87.851926761278094</v>
      </c>
      <c r="D9" s="53">
        <v>-348.33936274449576</v>
      </c>
    </row>
    <row r="10" spans="1:4">
      <c r="A10" s="89" t="s">
        <v>182</v>
      </c>
      <c r="B10" s="93"/>
      <c r="C10" s="93"/>
      <c r="D10" s="94"/>
    </row>
    <row r="11" spans="1:4">
      <c r="A11" s="51" t="s">
        <v>153</v>
      </c>
      <c r="B11" s="52">
        <v>6155.188809102825</v>
      </c>
      <c r="C11" s="52">
        <v>3004.2839745965571</v>
      </c>
      <c r="D11" s="52">
        <v>1754.0735435164829</v>
      </c>
    </row>
    <row r="12" spans="1:4">
      <c r="A12" s="51" t="s">
        <v>154</v>
      </c>
      <c r="B12" s="52">
        <v>1826.4927272515242</v>
      </c>
      <c r="C12" s="52">
        <v>479.51822648686698</v>
      </c>
      <c r="D12" s="53">
        <v>-78.933011694957941</v>
      </c>
    </row>
    <row r="13" spans="1:4">
      <c r="A13" s="51" t="s">
        <v>155</v>
      </c>
      <c r="B13" s="52">
        <v>1232.0702432665196</v>
      </c>
      <c r="C13" s="52">
        <v>169.25573362578888</v>
      </c>
      <c r="D13" s="53">
        <v>-279.16176613233046</v>
      </c>
    </row>
    <row r="14" spans="1:4">
      <c r="A14" s="89" t="s">
        <v>183</v>
      </c>
      <c r="B14" s="93"/>
      <c r="C14" s="93"/>
      <c r="D14" s="94"/>
    </row>
    <row r="15" spans="1:4">
      <c r="A15" s="51" t="s">
        <v>153</v>
      </c>
      <c r="B15" s="52">
        <v>5995.7484104546293</v>
      </c>
      <c r="C15" s="52">
        <v>2944.8646133102725</v>
      </c>
      <c r="D15" s="52">
        <v>1754.0735435164829</v>
      </c>
    </row>
    <row r="16" spans="1:4">
      <c r="A16" s="51" t="s">
        <v>154</v>
      </c>
      <c r="B16" s="52">
        <v>1747.0051462448314</v>
      </c>
      <c r="C16" s="52">
        <v>449.89523674490783</v>
      </c>
      <c r="D16" s="53">
        <v>-78.933011694957941</v>
      </c>
    </row>
    <row r="17" spans="1:4">
      <c r="A17" s="51" t="s">
        <v>155</v>
      </c>
      <c r="B17" s="52">
        <v>1166.4553205250957</v>
      </c>
      <c r="C17" s="52">
        <v>144.80272903473161</v>
      </c>
      <c r="D17" s="53">
        <v>-279.16176613233046</v>
      </c>
    </row>
  </sheetData>
  <mergeCells count="4">
    <mergeCell ref="A2:D2"/>
    <mergeCell ref="A6:D6"/>
    <mergeCell ref="A14:D14"/>
    <mergeCell ref="A10:D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62C69-BFF4-47F7-8A26-05BCB551BD70}">
  <dimension ref="A1:B6"/>
  <sheetViews>
    <sheetView topLeftCell="A3" workbookViewId="0">
      <selection activeCell="E7" sqref="E7"/>
    </sheetView>
  </sheetViews>
  <sheetFormatPr defaultRowHeight="13.15"/>
  <cols>
    <col min="1" max="1" width="30.85546875" customWidth="1"/>
    <col min="2" max="2" width="20.7109375" customWidth="1"/>
  </cols>
  <sheetData>
    <row r="1" spans="1:2" ht="66.599999999999994" thickBot="1">
      <c r="A1" s="57" t="s">
        <v>28</v>
      </c>
      <c r="B1" s="58" t="s">
        <v>29</v>
      </c>
    </row>
    <row r="2" spans="1:2" ht="66.599999999999994" thickBot="1">
      <c r="A2" s="59" t="s">
        <v>30</v>
      </c>
      <c r="B2" s="60">
        <v>4.0000000000000002E-4</v>
      </c>
    </row>
    <row r="3" spans="1:2" ht="53.45" thickBot="1">
      <c r="A3" s="59" t="s">
        <v>31</v>
      </c>
      <c r="B3" s="60">
        <v>0.5</v>
      </c>
    </row>
    <row r="4" spans="1:2" ht="53.45" thickBot="1">
      <c r="A4" s="59" t="s">
        <v>32</v>
      </c>
      <c r="B4" s="60">
        <v>10.6</v>
      </c>
    </row>
    <row r="5" spans="1:2" ht="53.45" thickBot="1">
      <c r="A5" s="59" t="s">
        <v>33</v>
      </c>
      <c r="B5" s="60">
        <v>0.6</v>
      </c>
    </row>
    <row r="6" spans="1:2" ht="53.45" thickBot="1">
      <c r="A6" s="59" t="s">
        <v>34</v>
      </c>
      <c r="B6" s="60">
        <v>3.7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5CB4C-ED39-4269-B6F3-359B5B451935}">
  <dimension ref="A1:J52"/>
  <sheetViews>
    <sheetView topLeftCell="A31" workbookViewId="0">
      <selection activeCell="M48" sqref="M48"/>
    </sheetView>
  </sheetViews>
  <sheetFormatPr defaultRowHeight="13.15"/>
  <cols>
    <col min="2" max="2" width="21.5703125" customWidth="1"/>
    <col min="4" max="4" width="16.140625" customWidth="1"/>
    <col min="5" max="5" width="17.42578125" customWidth="1"/>
    <col min="6" max="7" width="14.85546875" customWidth="1"/>
    <col min="8" max="8" width="13" customWidth="1"/>
    <col min="9" max="9" width="16.28515625" customWidth="1"/>
    <col min="10" max="10" width="13" customWidth="1"/>
  </cols>
  <sheetData>
    <row r="1" spans="1:10" ht="66.599999999999994" thickBot="1">
      <c r="A1" s="61" t="s">
        <v>35</v>
      </c>
      <c r="B1" s="62" t="s">
        <v>36</v>
      </c>
      <c r="C1" s="63"/>
      <c r="D1" s="62" t="s">
        <v>37</v>
      </c>
      <c r="E1" s="62" t="s">
        <v>38</v>
      </c>
      <c r="F1" s="62" t="s">
        <v>39</v>
      </c>
      <c r="G1" s="62" t="s">
        <v>40</v>
      </c>
      <c r="H1" s="62" t="s">
        <v>41</v>
      </c>
      <c r="I1" s="62" t="s">
        <v>42</v>
      </c>
      <c r="J1" s="62" t="s">
        <v>43</v>
      </c>
    </row>
    <row r="2" spans="1:10" ht="13.9" thickBot="1">
      <c r="A2" s="64">
        <v>1</v>
      </c>
      <c r="B2" s="65">
        <v>1786.68</v>
      </c>
      <c r="C2" s="65">
        <v>1.7869999999999999</v>
      </c>
      <c r="D2" s="66">
        <v>7.0000000000000007E-2</v>
      </c>
      <c r="E2" s="67"/>
      <c r="F2" s="67"/>
      <c r="G2" s="67"/>
      <c r="H2" s="67"/>
      <c r="I2" s="67"/>
      <c r="J2" s="65">
        <v>0</v>
      </c>
    </row>
    <row r="3" spans="1:10" ht="13.9" thickBot="1">
      <c r="A3" s="64">
        <v>2</v>
      </c>
      <c r="B3" s="65">
        <v>1911.7470000000001</v>
      </c>
      <c r="C3" s="65">
        <v>1.9119999999999999</v>
      </c>
      <c r="D3" s="66">
        <v>7.0000000000000007E-2</v>
      </c>
      <c r="E3" s="65">
        <v>8.0000000000000002E-3</v>
      </c>
      <c r="F3" s="67"/>
      <c r="G3" s="67"/>
      <c r="H3" s="65">
        <v>11.47</v>
      </c>
      <c r="I3" s="67"/>
      <c r="J3" s="65">
        <v>11.478</v>
      </c>
    </row>
    <row r="4" spans="1:10" ht="13.9" thickBot="1">
      <c r="A4" s="64">
        <v>3</v>
      </c>
      <c r="B4" s="65">
        <v>2045.57</v>
      </c>
      <c r="C4" s="65">
        <v>2.0459999999999998</v>
      </c>
      <c r="D4" s="66">
        <v>7.0000000000000007E-2</v>
      </c>
      <c r="E4" s="67"/>
      <c r="F4" s="67"/>
      <c r="G4" s="67"/>
      <c r="H4" s="67"/>
      <c r="I4" s="67"/>
      <c r="J4" s="65">
        <v>0</v>
      </c>
    </row>
    <row r="5" spans="1:10" ht="13.9" thickBot="1">
      <c r="A5" s="64">
        <v>4</v>
      </c>
      <c r="B5" s="65">
        <v>2188.7600000000002</v>
      </c>
      <c r="C5" s="65">
        <v>2.1890000000000001</v>
      </c>
      <c r="D5" s="66">
        <v>7.0000000000000007E-2</v>
      </c>
      <c r="E5" s="65">
        <v>8.9999999999999993E-3</v>
      </c>
      <c r="F5" s="67"/>
      <c r="G5" s="67"/>
      <c r="H5" s="65">
        <v>13.132999999999999</v>
      </c>
      <c r="I5" s="67"/>
      <c r="J5" s="65">
        <v>13.141</v>
      </c>
    </row>
    <row r="6" spans="1:10" ht="13.9" thickBot="1">
      <c r="A6" s="64">
        <v>5</v>
      </c>
      <c r="B6" s="65">
        <v>2341.973</v>
      </c>
      <c r="C6" s="65">
        <v>2.3420000000000001</v>
      </c>
      <c r="D6" s="66">
        <v>7.0000000000000007E-2</v>
      </c>
      <c r="E6" s="67"/>
      <c r="F6" s="67"/>
      <c r="G6" s="67"/>
      <c r="H6" s="67"/>
      <c r="I6" s="67"/>
      <c r="J6" s="65">
        <v>0</v>
      </c>
    </row>
    <row r="7" spans="1:10" ht="13.9" thickBot="1">
      <c r="A7" s="64">
        <v>6</v>
      </c>
      <c r="B7" s="65">
        <v>2505.9110000000001</v>
      </c>
      <c r="C7" s="65">
        <v>2.5059999999999998</v>
      </c>
      <c r="D7" s="66">
        <v>7.0000000000000007E-2</v>
      </c>
      <c r="E7" s="65">
        <v>0.01</v>
      </c>
      <c r="F7" s="67"/>
      <c r="G7" s="67"/>
      <c r="H7" s="65">
        <v>15.035</v>
      </c>
      <c r="I7" s="67"/>
      <c r="J7" s="65">
        <v>15.045</v>
      </c>
    </row>
    <row r="8" spans="1:10" ht="13.9" thickBot="1">
      <c r="A8" s="64">
        <v>7</v>
      </c>
      <c r="B8" s="65">
        <v>2681.3249999999998</v>
      </c>
      <c r="C8" s="65">
        <v>2.681</v>
      </c>
      <c r="D8" s="66">
        <v>7.0000000000000007E-2</v>
      </c>
      <c r="E8" s="67"/>
      <c r="F8" s="67"/>
      <c r="G8" s="67"/>
      <c r="H8" s="67"/>
      <c r="I8" s="67"/>
      <c r="J8" s="65">
        <v>0</v>
      </c>
    </row>
    <row r="9" spans="1:10" ht="13.9" thickBot="1">
      <c r="A9" s="64">
        <v>8</v>
      </c>
      <c r="B9" s="65">
        <v>2869.0169999999998</v>
      </c>
      <c r="C9" s="65">
        <v>2.8690000000000002</v>
      </c>
      <c r="D9" s="66">
        <v>7.0000000000000007E-2</v>
      </c>
      <c r="E9" s="65">
        <v>1.0999999999999999E-2</v>
      </c>
      <c r="F9" s="67"/>
      <c r="G9" s="67"/>
      <c r="H9" s="65">
        <v>17.213999999999999</v>
      </c>
      <c r="I9" s="67"/>
      <c r="J9" s="65">
        <v>17.225999999999999</v>
      </c>
    </row>
    <row r="10" spans="1:10" ht="13.9" thickBot="1">
      <c r="A10" s="64">
        <v>9</v>
      </c>
      <c r="B10" s="65">
        <v>3069.848</v>
      </c>
      <c r="C10" s="65">
        <v>3.07</v>
      </c>
      <c r="D10" s="66">
        <v>7.0000000000000007E-2</v>
      </c>
      <c r="E10" s="67"/>
      <c r="F10" s="67"/>
      <c r="G10" s="67"/>
      <c r="H10" s="67"/>
      <c r="I10" s="67"/>
      <c r="J10" s="65">
        <v>0</v>
      </c>
    </row>
    <row r="11" spans="1:10" ht="13.9" thickBot="1">
      <c r="A11" s="64">
        <v>10</v>
      </c>
      <c r="B11" s="65">
        <v>3284.7379999999998</v>
      </c>
      <c r="C11" s="65">
        <v>3.2850000000000001</v>
      </c>
      <c r="D11" s="66">
        <v>7.0000000000000007E-2</v>
      </c>
      <c r="E11" s="65">
        <v>1.2999999999999999E-2</v>
      </c>
      <c r="F11" s="67"/>
      <c r="G11" s="67"/>
      <c r="H11" s="65">
        <v>19.707999999999998</v>
      </c>
      <c r="I11" s="67"/>
      <c r="J11" s="65">
        <v>19.722000000000001</v>
      </c>
    </row>
    <row r="12" spans="1:10" ht="13.9" thickBot="1">
      <c r="A12" s="64">
        <v>11</v>
      </c>
      <c r="B12" s="65">
        <v>3514.67</v>
      </c>
      <c r="C12" s="65">
        <v>3.5150000000000001</v>
      </c>
      <c r="D12" s="66">
        <v>7.0000000000000007E-2</v>
      </c>
      <c r="E12" s="67"/>
      <c r="F12" s="67"/>
      <c r="G12" s="67"/>
      <c r="H12" s="67"/>
      <c r="I12" s="65">
        <v>130.04300000000001</v>
      </c>
      <c r="J12" s="65">
        <v>130.04300000000001</v>
      </c>
    </row>
    <row r="13" spans="1:10" ht="13.9" thickBot="1">
      <c r="A13" s="64">
        <v>12</v>
      </c>
      <c r="B13" s="65">
        <v>3760.6959999999999</v>
      </c>
      <c r="C13" s="65">
        <v>3.7610000000000001</v>
      </c>
      <c r="D13" s="66">
        <v>7.0000000000000007E-2</v>
      </c>
      <c r="E13" s="65">
        <v>1.4999999999999999E-2</v>
      </c>
      <c r="F13" s="67"/>
      <c r="G13" s="67"/>
      <c r="H13" s="65">
        <v>22.564</v>
      </c>
      <c r="I13" s="67"/>
      <c r="J13" s="65">
        <v>22.579000000000001</v>
      </c>
    </row>
    <row r="14" spans="1:10" ht="13.9" thickBot="1">
      <c r="A14" s="64">
        <v>13</v>
      </c>
      <c r="B14" s="65">
        <v>4023.9450000000002</v>
      </c>
      <c r="C14" s="65">
        <v>4.024</v>
      </c>
      <c r="D14" s="66">
        <v>7.0000000000000007E-2</v>
      </c>
      <c r="E14" s="67"/>
      <c r="F14" s="67"/>
      <c r="G14" s="67"/>
      <c r="H14" s="67"/>
      <c r="I14" s="67"/>
      <c r="J14" s="65">
        <v>0</v>
      </c>
    </row>
    <row r="15" spans="1:10" ht="13.9" thickBot="1">
      <c r="A15" s="64">
        <v>14</v>
      </c>
      <c r="B15" s="65">
        <v>4305.6210000000001</v>
      </c>
      <c r="C15" s="65">
        <v>4.306</v>
      </c>
      <c r="D15" s="66">
        <v>7.0000000000000007E-2</v>
      </c>
      <c r="E15" s="65">
        <v>1.7000000000000001E-2</v>
      </c>
      <c r="F15" s="67"/>
      <c r="G15" s="67"/>
      <c r="H15" s="65">
        <v>25.834</v>
      </c>
      <c r="I15" s="67"/>
      <c r="J15" s="65">
        <v>25.850999999999999</v>
      </c>
    </row>
    <row r="16" spans="1:10" ht="13.9" thickBot="1">
      <c r="A16" s="64">
        <v>15</v>
      </c>
      <c r="B16" s="65">
        <v>4607.0150000000003</v>
      </c>
      <c r="C16" s="65">
        <v>4.6070000000000002</v>
      </c>
      <c r="D16" s="66">
        <v>7.0000000000000007E-2</v>
      </c>
      <c r="E16" s="67"/>
      <c r="F16" s="67"/>
      <c r="G16" s="67"/>
      <c r="H16" s="67"/>
      <c r="I16" s="67"/>
      <c r="J16" s="65">
        <v>0</v>
      </c>
    </row>
    <row r="17" spans="1:10" ht="13.9" thickBot="1">
      <c r="A17" s="64">
        <v>16</v>
      </c>
      <c r="B17" s="65">
        <v>4929.5060000000003</v>
      </c>
      <c r="C17" s="65">
        <v>4.93</v>
      </c>
      <c r="D17" s="66">
        <v>7.0000000000000007E-2</v>
      </c>
      <c r="E17" s="65">
        <v>0.02</v>
      </c>
      <c r="F17" s="67"/>
      <c r="G17" s="67"/>
      <c r="H17" s="65">
        <v>29.577000000000002</v>
      </c>
      <c r="I17" s="67"/>
      <c r="J17" s="65">
        <v>29.597000000000001</v>
      </c>
    </row>
    <row r="18" spans="1:10" ht="13.9" thickBot="1">
      <c r="A18" s="64">
        <v>17</v>
      </c>
      <c r="B18" s="65">
        <v>5274.5709999999999</v>
      </c>
      <c r="C18" s="65">
        <v>5.2750000000000004</v>
      </c>
      <c r="D18" s="66">
        <v>7.0000000000000007E-2</v>
      </c>
      <c r="E18" s="67"/>
      <c r="F18" s="67"/>
      <c r="G18" s="67"/>
      <c r="H18" s="67"/>
      <c r="I18" s="67"/>
      <c r="J18" s="65">
        <v>0</v>
      </c>
    </row>
    <row r="19" spans="1:10" ht="13.9" thickBot="1">
      <c r="A19" s="64">
        <v>18</v>
      </c>
      <c r="B19" s="65">
        <v>5643.7910000000002</v>
      </c>
      <c r="C19" s="65">
        <v>5.6440000000000001</v>
      </c>
      <c r="D19" s="66">
        <v>7.0000000000000007E-2</v>
      </c>
      <c r="E19" s="65">
        <v>2.3E-2</v>
      </c>
      <c r="F19" s="67"/>
      <c r="G19" s="67"/>
      <c r="H19" s="65">
        <v>33.863</v>
      </c>
      <c r="I19" s="67"/>
      <c r="J19" s="65">
        <v>33.884999999999998</v>
      </c>
    </row>
    <row r="20" spans="1:10" ht="13.9" thickBot="1">
      <c r="A20" s="64">
        <v>19</v>
      </c>
      <c r="B20" s="65">
        <v>6038.857</v>
      </c>
      <c r="C20" s="65">
        <v>6.0389999999999997</v>
      </c>
      <c r="D20" s="66">
        <v>7.0000000000000007E-2</v>
      </c>
      <c r="E20" s="67"/>
      <c r="F20" s="67"/>
      <c r="G20" s="67"/>
      <c r="H20" s="67"/>
      <c r="I20" s="67"/>
      <c r="J20" s="65">
        <v>0</v>
      </c>
    </row>
    <row r="21" spans="1:10" ht="13.9" thickBot="1">
      <c r="A21" s="64">
        <v>20</v>
      </c>
      <c r="B21" s="65">
        <v>6461.5770000000002</v>
      </c>
      <c r="C21" s="65">
        <v>6.4619999999999997</v>
      </c>
      <c r="D21" s="66">
        <v>7.0000000000000007E-2</v>
      </c>
      <c r="E21" s="65">
        <v>2.5999999999999999E-2</v>
      </c>
      <c r="F21" s="67"/>
      <c r="G21" s="67"/>
      <c r="H21" s="65">
        <v>38.768999999999998</v>
      </c>
      <c r="I21" s="67"/>
      <c r="J21" s="65">
        <v>38.795000000000002</v>
      </c>
    </row>
    <row r="22" spans="1:10" ht="13.9" thickBot="1">
      <c r="A22" s="64">
        <v>21</v>
      </c>
      <c r="B22" s="65">
        <v>6913.8869999999997</v>
      </c>
      <c r="C22" s="65">
        <v>6.9139999999999997</v>
      </c>
      <c r="D22" s="66">
        <v>7.0000000000000007E-2</v>
      </c>
      <c r="E22" s="67"/>
      <c r="F22" s="65">
        <v>34.569000000000003</v>
      </c>
      <c r="G22" s="67"/>
      <c r="H22" s="67"/>
      <c r="I22" s="65">
        <v>255.81399999999999</v>
      </c>
      <c r="J22" s="65">
        <v>290.38299999999998</v>
      </c>
    </row>
    <row r="23" spans="1:10" ht="13.9" thickBot="1">
      <c r="A23" s="64">
        <v>22</v>
      </c>
      <c r="B23" s="65">
        <v>7397.8590000000004</v>
      </c>
      <c r="C23" s="65">
        <v>7.3979999999999997</v>
      </c>
      <c r="D23" s="66">
        <v>7.0000000000000007E-2</v>
      </c>
      <c r="E23" s="65">
        <v>0.03</v>
      </c>
      <c r="F23" s="67"/>
      <c r="G23" s="67"/>
      <c r="H23" s="65">
        <v>44.387</v>
      </c>
      <c r="I23" s="67"/>
      <c r="J23" s="65">
        <v>44.417000000000002</v>
      </c>
    </row>
    <row r="24" spans="1:10" ht="13.9" thickBot="1">
      <c r="A24" s="64">
        <v>23</v>
      </c>
      <c r="B24" s="65">
        <v>7915.7089999999998</v>
      </c>
      <c r="C24" s="65">
        <v>7.9160000000000004</v>
      </c>
      <c r="D24" s="66">
        <v>7.0000000000000007E-2</v>
      </c>
      <c r="E24" s="67"/>
      <c r="F24" s="67"/>
      <c r="G24" s="67"/>
      <c r="H24" s="67"/>
      <c r="I24" s="67"/>
      <c r="J24" s="65">
        <v>0</v>
      </c>
    </row>
    <row r="25" spans="1:10" ht="13.9" thickBot="1">
      <c r="A25" s="64">
        <v>24</v>
      </c>
      <c r="B25" s="65">
        <v>8469.8089999999993</v>
      </c>
      <c r="C25" s="65">
        <v>8.4700000000000006</v>
      </c>
      <c r="D25" s="66">
        <v>7.0000000000000007E-2</v>
      </c>
      <c r="E25" s="65">
        <v>3.4000000000000002E-2</v>
      </c>
      <c r="F25" s="67"/>
      <c r="G25" s="67"/>
      <c r="H25" s="65">
        <v>50.819000000000003</v>
      </c>
      <c r="I25" s="67"/>
      <c r="J25" s="65">
        <v>50.853000000000002</v>
      </c>
    </row>
    <row r="26" spans="1:10" ht="13.9" thickBot="1">
      <c r="A26" s="64">
        <v>25</v>
      </c>
      <c r="B26" s="65">
        <v>9062.6949999999997</v>
      </c>
      <c r="C26" s="65">
        <v>9.0630000000000006</v>
      </c>
      <c r="D26" s="66">
        <v>7.0000000000000007E-2</v>
      </c>
      <c r="E26" s="67"/>
      <c r="F26" s="67"/>
      <c r="G26" s="67"/>
      <c r="H26" s="67"/>
      <c r="I26" s="67"/>
      <c r="J26" s="65">
        <v>0</v>
      </c>
    </row>
    <row r="27" spans="1:10" ht="13.9" thickBot="1">
      <c r="A27" s="64">
        <v>26</v>
      </c>
      <c r="B27" s="65">
        <v>9697.0840000000007</v>
      </c>
      <c r="C27" s="65">
        <v>9.6969999999999992</v>
      </c>
      <c r="D27" s="66">
        <v>7.0000000000000007E-2</v>
      </c>
      <c r="E27" s="65">
        <v>3.9E-2</v>
      </c>
      <c r="F27" s="67"/>
      <c r="G27" s="67"/>
      <c r="H27" s="65">
        <v>58.183</v>
      </c>
      <c r="I27" s="67"/>
      <c r="J27" s="65">
        <v>58.220999999999997</v>
      </c>
    </row>
    <row r="28" spans="1:10" ht="13.9" thickBot="1">
      <c r="A28" s="64">
        <v>27</v>
      </c>
      <c r="B28" s="65">
        <v>10375.879999999999</v>
      </c>
      <c r="C28" s="65">
        <v>10.375999999999999</v>
      </c>
      <c r="D28" s="66">
        <v>7.0000000000000007E-2</v>
      </c>
      <c r="E28" s="67"/>
      <c r="F28" s="67"/>
      <c r="G28" s="67"/>
      <c r="H28" s="67"/>
      <c r="I28" s="67"/>
      <c r="J28" s="65">
        <v>0</v>
      </c>
    </row>
    <row r="29" spans="1:10" ht="13.9" thickBot="1">
      <c r="A29" s="64">
        <v>28</v>
      </c>
      <c r="B29" s="65">
        <v>11102.191999999999</v>
      </c>
      <c r="C29" s="65">
        <v>11.102</v>
      </c>
      <c r="D29" s="66">
        <v>7.0000000000000007E-2</v>
      </c>
      <c r="E29" s="65">
        <v>4.3999999999999997E-2</v>
      </c>
      <c r="F29" s="67"/>
      <c r="G29" s="67"/>
      <c r="H29" s="65">
        <v>66.613</v>
      </c>
      <c r="I29" s="67"/>
      <c r="J29" s="65">
        <v>66.658000000000001</v>
      </c>
    </row>
    <row r="30" spans="1:10" ht="13.9" thickBot="1">
      <c r="A30" s="64">
        <v>29</v>
      </c>
      <c r="B30" s="65">
        <v>11879.344999999999</v>
      </c>
      <c r="C30" s="65">
        <v>11.879</v>
      </c>
      <c r="D30" s="66">
        <v>7.0000000000000007E-2</v>
      </c>
      <c r="E30" s="67"/>
      <c r="F30" s="67"/>
      <c r="G30" s="67"/>
      <c r="H30" s="67"/>
      <c r="I30" s="67"/>
      <c r="J30" s="65">
        <v>0</v>
      </c>
    </row>
    <row r="31" spans="1:10" ht="13.9" thickBot="1">
      <c r="A31" s="64">
        <v>30</v>
      </c>
      <c r="B31" s="65">
        <v>12710.898999999999</v>
      </c>
      <c r="C31" s="65">
        <v>12.711</v>
      </c>
      <c r="D31" s="66">
        <v>7.0000000000000007E-2</v>
      </c>
      <c r="E31" s="65">
        <v>5.0999999999999997E-2</v>
      </c>
      <c r="F31" s="67"/>
      <c r="G31" s="67"/>
      <c r="H31" s="65">
        <v>76.265000000000001</v>
      </c>
      <c r="I31" s="67"/>
      <c r="J31" s="65">
        <v>76.316000000000003</v>
      </c>
    </row>
    <row r="32" spans="1:10" ht="13.9" thickBot="1">
      <c r="A32" s="64">
        <v>31</v>
      </c>
      <c r="B32" s="65">
        <v>13600.662</v>
      </c>
      <c r="C32" s="65">
        <v>13.601000000000001</v>
      </c>
      <c r="D32" s="66">
        <v>7.0000000000000007E-2</v>
      </c>
      <c r="E32" s="67"/>
      <c r="F32" s="67"/>
      <c r="G32" s="67"/>
      <c r="H32" s="67"/>
      <c r="I32" s="65">
        <v>503.22399999999999</v>
      </c>
      <c r="J32" s="65">
        <v>503.22399999999999</v>
      </c>
    </row>
    <row r="33" spans="1:10" ht="13.9" thickBot="1">
      <c r="A33" s="64">
        <v>32</v>
      </c>
      <c r="B33" s="65">
        <v>14552.708000000001</v>
      </c>
      <c r="C33" s="65">
        <v>14.553000000000001</v>
      </c>
      <c r="D33" s="66">
        <v>7.0000000000000007E-2</v>
      </c>
      <c r="E33" s="65">
        <v>5.8000000000000003E-2</v>
      </c>
      <c r="F33" s="67"/>
      <c r="G33" s="67"/>
      <c r="H33" s="65">
        <v>87.316000000000003</v>
      </c>
      <c r="I33" s="67"/>
      <c r="J33" s="65">
        <v>87.373999999999995</v>
      </c>
    </row>
    <row r="34" spans="1:10" ht="13.9" thickBot="1">
      <c r="A34" s="64">
        <v>33</v>
      </c>
      <c r="B34" s="65">
        <v>15571.397999999999</v>
      </c>
      <c r="C34" s="65">
        <v>15.571</v>
      </c>
      <c r="D34" s="66">
        <v>7.0000000000000007E-2</v>
      </c>
      <c r="E34" s="67"/>
      <c r="F34" s="67"/>
      <c r="G34" s="67"/>
      <c r="H34" s="67"/>
      <c r="I34" s="67"/>
      <c r="J34" s="65">
        <v>0</v>
      </c>
    </row>
    <row r="35" spans="1:10" ht="13.9" thickBot="1">
      <c r="A35" s="64">
        <v>34</v>
      </c>
      <c r="B35" s="65">
        <v>16661.396000000001</v>
      </c>
      <c r="C35" s="65">
        <v>16.661000000000001</v>
      </c>
      <c r="D35" s="66">
        <v>7.0000000000000007E-2</v>
      </c>
      <c r="E35" s="65">
        <v>6.7000000000000004E-2</v>
      </c>
      <c r="F35" s="67"/>
      <c r="G35" s="67"/>
      <c r="H35" s="65">
        <v>99.968000000000004</v>
      </c>
      <c r="I35" s="67"/>
      <c r="J35" s="65">
        <v>100.035</v>
      </c>
    </row>
    <row r="36" spans="1:10" ht="13.9" thickBot="1">
      <c r="A36" s="64">
        <v>35</v>
      </c>
      <c r="B36" s="65">
        <v>17827.694</v>
      </c>
      <c r="C36" s="65">
        <v>17.827999999999999</v>
      </c>
      <c r="D36" s="66">
        <v>7.0000000000000007E-2</v>
      </c>
      <c r="E36" s="67"/>
      <c r="F36" s="67"/>
      <c r="G36" s="67"/>
      <c r="H36" s="67"/>
      <c r="I36" s="67"/>
      <c r="J36" s="65">
        <v>0</v>
      </c>
    </row>
    <row r="37" spans="1:10" ht="13.9" thickBot="1">
      <c r="A37" s="64">
        <v>36</v>
      </c>
      <c r="B37" s="65">
        <v>19075.632000000001</v>
      </c>
      <c r="C37" s="65">
        <v>19.076000000000001</v>
      </c>
      <c r="D37" s="66">
        <v>7.0000000000000007E-2</v>
      </c>
      <c r="E37" s="65">
        <v>7.5999999999999998E-2</v>
      </c>
      <c r="F37" s="67"/>
      <c r="G37" s="67"/>
      <c r="H37" s="65">
        <v>114.45399999999999</v>
      </c>
      <c r="I37" s="67"/>
      <c r="J37" s="65">
        <v>114.53</v>
      </c>
    </row>
    <row r="38" spans="1:10" ht="13.9" thickBot="1">
      <c r="A38" s="64">
        <v>37</v>
      </c>
      <c r="B38" s="65">
        <v>20410.925999999999</v>
      </c>
      <c r="C38" s="65">
        <v>20.411000000000001</v>
      </c>
      <c r="D38" s="66">
        <v>7.0000000000000007E-2</v>
      </c>
      <c r="E38" s="67"/>
      <c r="F38" s="67"/>
      <c r="G38" s="67"/>
      <c r="H38" s="67"/>
      <c r="I38" s="67"/>
      <c r="J38" s="65">
        <v>0</v>
      </c>
    </row>
    <row r="39" spans="1:10" ht="13.9" thickBot="1">
      <c r="A39" s="64">
        <v>38</v>
      </c>
      <c r="B39" s="65">
        <v>21839.690999999999</v>
      </c>
      <c r="C39" s="65">
        <v>21.84</v>
      </c>
      <c r="D39" s="66">
        <v>7.0000000000000007E-2</v>
      </c>
      <c r="E39" s="65">
        <v>8.6999999999999994E-2</v>
      </c>
      <c r="F39" s="67"/>
      <c r="G39" s="67"/>
      <c r="H39" s="65">
        <v>131.03800000000001</v>
      </c>
      <c r="I39" s="67"/>
      <c r="J39" s="65">
        <v>131.126</v>
      </c>
    </row>
    <row r="40" spans="1:10" ht="13.9" thickBot="1">
      <c r="A40" s="64">
        <v>39</v>
      </c>
      <c r="B40" s="65">
        <v>23368.47</v>
      </c>
      <c r="C40" s="65">
        <v>23.367999999999999</v>
      </c>
      <c r="D40" s="66">
        <v>7.0000000000000007E-2</v>
      </c>
      <c r="E40" s="67"/>
      <c r="F40" s="67"/>
      <c r="G40" s="67"/>
      <c r="H40" s="67"/>
      <c r="I40" s="67"/>
      <c r="J40" s="65">
        <v>0</v>
      </c>
    </row>
    <row r="41" spans="1:10" ht="13.9" thickBot="1">
      <c r="A41" s="64">
        <v>40</v>
      </c>
      <c r="B41" s="65">
        <v>25004.261999999999</v>
      </c>
      <c r="C41" s="65">
        <v>25.004000000000001</v>
      </c>
      <c r="D41" s="66">
        <v>7.0000000000000007E-2</v>
      </c>
      <c r="E41" s="65">
        <v>0.1</v>
      </c>
      <c r="F41" s="67"/>
      <c r="G41" s="67"/>
      <c r="H41" s="65">
        <v>150.02600000000001</v>
      </c>
      <c r="I41" s="67"/>
      <c r="J41" s="65">
        <v>150.126</v>
      </c>
    </row>
    <row r="42" spans="1:10" ht="13.9" thickBot="1">
      <c r="A42" s="64">
        <v>41</v>
      </c>
      <c r="B42" s="65">
        <v>26754.561000000002</v>
      </c>
      <c r="C42" s="65">
        <v>26.754999999999999</v>
      </c>
      <c r="D42" s="66">
        <v>7.0000000000000007E-2</v>
      </c>
      <c r="E42" s="67"/>
      <c r="F42" s="65">
        <v>133.773</v>
      </c>
      <c r="G42" s="65">
        <v>2835.9834449999998</v>
      </c>
      <c r="H42" s="67"/>
      <c r="I42" s="65">
        <v>989.91899999999998</v>
      </c>
      <c r="J42" s="68">
        <v>3959.6750000000002</v>
      </c>
    </row>
    <row r="43" spans="1:10" ht="13.9" thickBot="1">
      <c r="A43" s="64">
        <v>42</v>
      </c>
      <c r="B43" s="65">
        <v>28627.38</v>
      </c>
      <c r="C43" s="65">
        <v>28.626999999999999</v>
      </c>
      <c r="D43" s="66">
        <v>7.0000000000000007E-2</v>
      </c>
      <c r="E43" s="65">
        <v>0.115</v>
      </c>
      <c r="F43" s="67"/>
      <c r="G43" s="67"/>
      <c r="H43" s="65">
        <v>171.76400000000001</v>
      </c>
      <c r="I43" s="67"/>
      <c r="J43" s="65">
        <v>171.87899999999999</v>
      </c>
    </row>
    <row r="44" spans="1:10" ht="13.9" thickBot="1">
      <c r="A44" s="64">
        <v>43</v>
      </c>
      <c r="B44" s="65">
        <v>30631.296999999999</v>
      </c>
      <c r="C44" s="65">
        <v>30.631</v>
      </c>
      <c r="D44" s="66">
        <v>7.0000000000000007E-2</v>
      </c>
      <c r="E44" s="67"/>
      <c r="F44" s="67"/>
      <c r="G44" s="67"/>
      <c r="H44" s="67"/>
      <c r="I44" s="67"/>
      <c r="J44" s="65">
        <v>0</v>
      </c>
    </row>
    <row r="45" spans="1:10" ht="13.9" thickBot="1">
      <c r="A45" s="64">
        <v>44</v>
      </c>
      <c r="B45" s="65">
        <v>32775.487000000001</v>
      </c>
      <c r="C45" s="65">
        <v>32.774999999999999</v>
      </c>
      <c r="D45" s="66">
        <v>7.0000000000000007E-2</v>
      </c>
      <c r="E45" s="65">
        <v>0.13100000000000001</v>
      </c>
      <c r="F45" s="67"/>
      <c r="G45" s="67"/>
      <c r="H45" s="65">
        <v>196.65299999999999</v>
      </c>
      <c r="I45" s="67"/>
      <c r="J45" s="65">
        <v>196.78399999999999</v>
      </c>
    </row>
    <row r="46" spans="1:10" ht="13.9" thickBot="1">
      <c r="A46" s="64">
        <v>45</v>
      </c>
      <c r="B46" s="65">
        <v>35069.771999999997</v>
      </c>
      <c r="C46" s="65">
        <v>35.07</v>
      </c>
      <c r="D46" s="66">
        <v>7.0000000000000007E-2</v>
      </c>
      <c r="E46" s="67"/>
      <c r="F46" s="67"/>
      <c r="G46" s="67"/>
      <c r="H46" s="67"/>
      <c r="I46" s="67"/>
      <c r="J46" s="65">
        <v>0</v>
      </c>
    </row>
    <row r="47" spans="1:10" ht="13.9" thickBot="1">
      <c r="A47" s="64">
        <v>46</v>
      </c>
      <c r="B47" s="65">
        <v>37524.656000000003</v>
      </c>
      <c r="C47" s="65">
        <v>37.524999999999999</v>
      </c>
      <c r="D47" s="66">
        <v>7.0000000000000007E-2</v>
      </c>
      <c r="E47" s="65">
        <v>0.15</v>
      </c>
      <c r="F47" s="67"/>
      <c r="G47" s="67"/>
      <c r="H47" s="65">
        <v>225.148</v>
      </c>
      <c r="I47" s="67"/>
      <c r="J47" s="65">
        <v>225.298</v>
      </c>
    </row>
    <row r="48" spans="1:10" ht="13.9" thickBot="1">
      <c r="A48" s="64">
        <v>47</v>
      </c>
      <c r="B48" s="65">
        <v>40151.381000000001</v>
      </c>
      <c r="C48" s="65">
        <v>40.151000000000003</v>
      </c>
      <c r="D48" s="66">
        <v>7.0000000000000007E-2</v>
      </c>
      <c r="E48" s="67"/>
      <c r="F48" s="67"/>
      <c r="G48" s="67"/>
      <c r="H48" s="67"/>
      <c r="I48" s="67"/>
      <c r="J48" s="65">
        <v>0</v>
      </c>
    </row>
    <row r="49" spans="1:10" ht="13.9" thickBot="1">
      <c r="A49" s="64">
        <v>48</v>
      </c>
      <c r="B49" s="65">
        <v>42961.978000000003</v>
      </c>
      <c r="C49" s="65">
        <v>42.962000000000003</v>
      </c>
      <c r="D49" s="66">
        <v>7.0000000000000007E-2</v>
      </c>
      <c r="E49" s="65">
        <v>0.17199999999999999</v>
      </c>
      <c r="F49" s="67"/>
      <c r="G49" s="67"/>
      <c r="H49" s="65">
        <v>257.77199999999999</v>
      </c>
      <c r="I49" s="67"/>
      <c r="J49" s="65">
        <v>257.94400000000002</v>
      </c>
    </row>
    <row r="50" spans="1:10" ht="13.9" thickBot="1">
      <c r="A50" s="64">
        <v>49</v>
      </c>
      <c r="B50" s="65">
        <v>45969.317000000003</v>
      </c>
      <c r="C50" s="65">
        <v>45.969000000000001</v>
      </c>
      <c r="D50" s="66">
        <v>7.0000000000000007E-2</v>
      </c>
      <c r="E50" s="67"/>
      <c r="F50" s="67"/>
      <c r="G50" s="67"/>
      <c r="H50" s="67"/>
      <c r="I50" s="67"/>
      <c r="J50" s="65">
        <v>0</v>
      </c>
    </row>
    <row r="51" spans="1:10" ht="13.9" thickBot="1">
      <c r="A51" s="64">
        <v>50</v>
      </c>
      <c r="B51" s="65">
        <v>49187.169000000002</v>
      </c>
      <c r="C51" s="65">
        <v>49.186999999999998</v>
      </c>
      <c r="D51" s="66">
        <v>7.0000000000000007E-2</v>
      </c>
      <c r="E51" s="65">
        <v>0.19700000000000001</v>
      </c>
      <c r="F51" s="67"/>
      <c r="G51" s="67"/>
      <c r="H51" s="65">
        <v>295.12299999999999</v>
      </c>
      <c r="I51" s="67"/>
      <c r="J51" s="65">
        <v>295.32</v>
      </c>
    </row>
    <row r="52" spans="1:10" ht="13.9" thickBot="1">
      <c r="A52" s="82" t="s">
        <v>44</v>
      </c>
      <c r="B52" s="83"/>
      <c r="C52" s="83"/>
      <c r="D52" s="83"/>
      <c r="E52" s="83"/>
      <c r="F52" s="83"/>
      <c r="G52" s="83"/>
      <c r="H52" s="83"/>
      <c r="I52" s="84"/>
      <c r="J52" s="69">
        <v>7137.5249999999996</v>
      </c>
    </row>
  </sheetData>
  <mergeCells count="1">
    <mergeCell ref="A52:I5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995"/>
  <sheetViews>
    <sheetView topLeftCell="A43" workbookViewId="0">
      <pane xSplit="2" topLeftCell="AN1" activePane="topRight" state="frozen"/>
      <selection pane="topRight" activeCell="AQ131" sqref="AQ131"/>
    </sheetView>
  </sheetViews>
  <sheetFormatPr defaultColWidth="12.7109375" defaultRowHeight="15" customHeight="1"/>
  <cols>
    <col min="1" max="1" width="46.28515625" customWidth="1"/>
    <col min="2" max="3" width="17" customWidth="1"/>
    <col min="4" max="4" width="11.7109375" customWidth="1"/>
    <col min="5" max="40" width="8.7109375" customWidth="1"/>
    <col min="41" max="41" width="12.28515625" customWidth="1"/>
    <col min="42" max="42" width="12.140625" customWidth="1"/>
    <col min="43" max="52" width="8.7109375" customWidth="1"/>
  </cols>
  <sheetData>
    <row r="1" spans="1:52" ht="12.75" customHeight="1">
      <c r="A1" s="1" t="s">
        <v>45</v>
      </c>
    </row>
    <row r="2" spans="1:52" ht="12.75" customHeight="1"/>
    <row r="3" spans="1:52" ht="12.75" customHeight="1">
      <c r="A3" s="2" t="s">
        <v>46</v>
      </c>
      <c r="B3" s="2" t="s">
        <v>47</v>
      </c>
      <c r="D3" s="3" t="s">
        <v>48</v>
      </c>
      <c r="E3" s="3" t="s">
        <v>49</v>
      </c>
      <c r="F3" s="3" t="s">
        <v>50</v>
      </c>
      <c r="G3" s="3" t="s">
        <v>51</v>
      </c>
      <c r="H3" s="3" t="s">
        <v>52</v>
      </c>
      <c r="I3" s="3"/>
      <c r="J3" s="3"/>
      <c r="K3" s="3"/>
      <c r="L3" s="3"/>
      <c r="M3" s="3"/>
      <c r="N3" s="3" t="s">
        <v>48</v>
      </c>
      <c r="O3" s="3" t="s">
        <v>49</v>
      </c>
      <c r="P3" s="3" t="s">
        <v>50</v>
      </c>
      <c r="Q3" s="3" t="s">
        <v>51</v>
      </c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</row>
    <row r="4" spans="1:52" ht="12.75" customHeight="1">
      <c r="A4" s="4" t="s">
        <v>53</v>
      </c>
      <c r="B4" s="5">
        <v>0.53</v>
      </c>
      <c r="C4" s="6" t="s">
        <v>54</v>
      </c>
      <c r="D4" s="7" t="s">
        <v>55</v>
      </c>
      <c r="E4" s="6">
        <v>115.6</v>
      </c>
      <c r="F4" s="6" t="s">
        <v>56</v>
      </c>
      <c r="G4" s="6" t="s">
        <v>56</v>
      </c>
      <c r="H4" s="6" t="s">
        <v>57</v>
      </c>
      <c r="K4" s="6">
        <f>40</f>
        <v>40</v>
      </c>
      <c r="N4" s="7" t="s">
        <v>55</v>
      </c>
      <c r="O4" s="6">
        <v>115.6</v>
      </c>
      <c r="P4" s="6" t="s">
        <v>56</v>
      </c>
      <c r="Q4" s="6" t="s">
        <v>56</v>
      </c>
    </row>
    <row r="5" spans="1:52" ht="12.75" customHeight="1">
      <c r="A5" s="4" t="s">
        <v>58</v>
      </c>
      <c r="B5" s="8">
        <v>1.1800000000000001E-5</v>
      </c>
      <c r="C5" s="6" t="s">
        <v>59</v>
      </c>
      <c r="D5" s="9" t="s">
        <v>60</v>
      </c>
      <c r="E5" s="6">
        <v>21666.1</v>
      </c>
      <c r="F5" s="6">
        <v>5866.3</v>
      </c>
      <c r="G5" s="6" t="s">
        <v>56</v>
      </c>
      <c r="H5" s="6" t="s">
        <v>61</v>
      </c>
      <c r="K5" s="6">
        <f>15</f>
        <v>15</v>
      </c>
      <c r="N5" s="9" t="s">
        <v>60</v>
      </c>
      <c r="O5" s="6">
        <v>21666.1</v>
      </c>
      <c r="P5" s="6">
        <v>5866.3</v>
      </c>
      <c r="Q5" s="6" t="s">
        <v>56</v>
      </c>
    </row>
    <row r="6" spans="1:52" ht="12.75" customHeight="1">
      <c r="A6" s="4" t="s">
        <v>62</v>
      </c>
      <c r="B6" s="5">
        <v>4.96</v>
      </c>
      <c r="C6" s="6" t="s">
        <v>54</v>
      </c>
      <c r="D6" s="7" t="s">
        <v>55</v>
      </c>
      <c r="E6" s="6" t="s">
        <v>56</v>
      </c>
      <c r="F6" s="6">
        <v>84.3</v>
      </c>
      <c r="G6" s="6">
        <v>115.6</v>
      </c>
      <c r="H6" s="6" t="s">
        <v>63</v>
      </c>
      <c r="K6" s="6">
        <v>50</v>
      </c>
      <c r="N6" s="7" t="s">
        <v>55</v>
      </c>
      <c r="O6" s="6" t="s">
        <v>56</v>
      </c>
      <c r="P6" s="6">
        <v>84.3</v>
      </c>
      <c r="Q6" s="6">
        <v>115.6</v>
      </c>
    </row>
    <row r="7" spans="1:52" ht="12.75" customHeight="1">
      <c r="A7" s="4" t="s">
        <v>64</v>
      </c>
      <c r="B7" s="5">
        <v>5.2999999999999999E-2</v>
      </c>
      <c r="C7" s="6" t="s">
        <v>54</v>
      </c>
      <c r="D7" s="7" t="s">
        <v>65</v>
      </c>
      <c r="E7" s="6">
        <v>115.6</v>
      </c>
      <c r="F7" s="6">
        <v>84.3</v>
      </c>
      <c r="G7" s="6">
        <v>115.6</v>
      </c>
      <c r="N7" s="7" t="s">
        <v>65</v>
      </c>
      <c r="O7" s="6">
        <v>115.6</v>
      </c>
      <c r="P7" s="6">
        <v>84.3</v>
      </c>
      <c r="Q7" s="6">
        <v>115.6</v>
      </c>
    </row>
    <row r="8" spans="1:52" ht="12.75" customHeight="1">
      <c r="A8" s="10"/>
      <c r="B8" s="10"/>
      <c r="D8" s="7"/>
    </row>
    <row r="9" spans="1:52" ht="12.75" customHeight="1">
      <c r="A9" s="10"/>
      <c r="B9" s="10"/>
      <c r="D9" s="7"/>
      <c r="H9" s="6" t="s">
        <v>66</v>
      </c>
      <c r="K9" s="6">
        <v>3.75</v>
      </c>
    </row>
    <row r="10" spans="1:52" ht="12.75" customHeight="1">
      <c r="A10" s="2" t="s">
        <v>67</v>
      </c>
      <c r="B10" s="2"/>
      <c r="C10" s="11"/>
      <c r="H10" s="6" t="s">
        <v>68</v>
      </c>
      <c r="K10" s="6">
        <v>10</v>
      </c>
    </row>
    <row r="11" spans="1:52" ht="12.75" customHeight="1">
      <c r="A11" s="4" t="s">
        <v>69</v>
      </c>
      <c r="B11" s="12" t="s">
        <v>70</v>
      </c>
      <c r="C11" s="5" t="s">
        <v>71</v>
      </c>
      <c r="D11" s="6" t="s">
        <v>72</v>
      </c>
    </row>
    <row r="12" spans="1:52" ht="12.75" customHeight="1">
      <c r="A12" s="6" t="s">
        <v>73</v>
      </c>
      <c r="B12" s="4">
        <f>1166.3/10^6</f>
        <v>1.1662999999999999E-3</v>
      </c>
      <c r="C12" s="5" t="s">
        <v>59</v>
      </c>
      <c r="D12" s="7" t="s">
        <v>74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</row>
    <row r="13" spans="1:52" ht="12.75" customHeight="1">
      <c r="A13" s="4" t="s">
        <v>75</v>
      </c>
      <c r="B13" s="4">
        <f>7542.1/10^6</f>
        <v>7.5421000000000004E-3</v>
      </c>
      <c r="C13" s="5" t="s">
        <v>59</v>
      </c>
      <c r="D13" s="7" t="s">
        <v>76</v>
      </c>
    </row>
    <row r="14" spans="1:52" ht="12.75" customHeight="1">
      <c r="A14" s="85" t="s">
        <v>77</v>
      </c>
      <c r="B14" s="4">
        <v>17.8</v>
      </c>
      <c r="C14" s="4" t="s">
        <v>78</v>
      </c>
      <c r="D14" s="7" t="s">
        <v>79</v>
      </c>
      <c r="E14" s="6">
        <f>15.6/10^6</f>
        <v>1.56E-5</v>
      </c>
    </row>
    <row r="15" spans="1:52" ht="12.75" customHeight="1">
      <c r="A15" s="90"/>
      <c r="B15" s="4">
        <v>24.5</v>
      </c>
      <c r="C15" s="4" t="s">
        <v>78</v>
      </c>
      <c r="D15" s="7" t="s">
        <v>80</v>
      </c>
    </row>
    <row r="16" spans="1:52" ht="12.75" customHeight="1">
      <c r="D16" s="14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</row>
    <row r="17" spans="1:52" ht="12.75" customHeight="1">
      <c r="A17" s="2" t="s">
        <v>81</v>
      </c>
      <c r="B17" s="2"/>
      <c r="C17" s="5"/>
      <c r="D17" s="7"/>
    </row>
    <row r="18" spans="1:52" ht="12.75" customHeight="1">
      <c r="A18" s="4" t="s">
        <v>69</v>
      </c>
      <c r="B18" s="12" t="s">
        <v>82</v>
      </c>
      <c r="C18" s="5" t="s">
        <v>71</v>
      </c>
      <c r="D18" s="7" t="s">
        <v>83</v>
      </c>
    </row>
    <row r="19" spans="1:52" ht="12.75" customHeight="1">
      <c r="A19" s="5" t="s">
        <v>73</v>
      </c>
      <c r="B19" s="4">
        <f>1166.3/10^6</f>
        <v>1.1662999999999999E-3</v>
      </c>
      <c r="C19" s="5" t="s">
        <v>59</v>
      </c>
      <c r="D19" s="7" t="s">
        <v>83</v>
      </c>
    </row>
    <row r="20" spans="1:52" ht="12.75" customHeight="1">
      <c r="A20" s="4" t="s">
        <v>75</v>
      </c>
      <c r="B20" s="4">
        <f>7542.1/10^6</f>
        <v>7.5421000000000004E-3</v>
      </c>
      <c r="C20" s="5" t="s">
        <v>59</v>
      </c>
      <c r="D20" s="7" t="s">
        <v>76</v>
      </c>
    </row>
    <row r="21" spans="1:52" ht="12.75" customHeight="1">
      <c r="A21" s="15" t="s">
        <v>77</v>
      </c>
      <c r="B21" s="4">
        <v>24.5</v>
      </c>
      <c r="C21" s="4" t="s">
        <v>78</v>
      </c>
      <c r="D21" s="7" t="s">
        <v>83</v>
      </c>
    </row>
    <row r="22" spans="1:52" ht="12.75" customHeight="1">
      <c r="A22" s="16"/>
      <c r="B22" s="10"/>
      <c r="D22" s="7"/>
    </row>
    <row r="23" spans="1:52" ht="13.5" customHeight="1">
      <c r="D23" s="7"/>
    </row>
    <row r="24" spans="1:52" ht="12.75" customHeight="1"/>
    <row r="25" spans="1:52" ht="12.75" customHeight="1">
      <c r="A25" s="2" t="s">
        <v>84</v>
      </c>
      <c r="B25" s="2"/>
    </row>
    <row r="26" spans="1:52" ht="12.75" customHeight="1">
      <c r="A26" s="4" t="s">
        <v>85</v>
      </c>
      <c r="B26" s="12" t="s">
        <v>82</v>
      </c>
      <c r="C26" s="5" t="s">
        <v>71</v>
      </c>
      <c r="D26" s="7" t="s">
        <v>83</v>
      </c>
    </row>
    <row r="27" spans="1:52" ht="12.75" customHeight="1">
      <c r="F27" s="17"/>
    </row>
    <row r="28" spans="1:52" ht="12.75" customHeight="1"/>
    <row r="29" spans="1:52" ht="12.75" customHeight="1">
      <c r="A29" s="2" t="s">
        <v>86</v>
      </c>
      <c r="B29" s="2" t="s">
        <v>87</v>
      </c>
      <c r="C29" s="3"/>
      <c r="D29" s="18">
        <f>B20*P5*20</f>
        <v>884.88442459999999</v>
      </c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</row>
    <row r="30" spans="1:52" ht="12.75" customHeight="1">
      <c r="A30" s="4" t="s">
        <v>88</v>
      </c>
      <c r="B30" s="4">
        <v>0.03</v>
      </c>
    </row>
    <row r="31" spans="1:52" ht="12.75" customHeight="1">
      <c r="A31" s="4" t="s">
        <v>89</v>
      </c>
      <c r="B31" s="4">
        <v>0.08</v>
      </c>
    </row>
    <row r="32" spans="1:52" ht="12.75" customHeight="1">
      <c r="A32" s="4" t="s">
        <v>90</v>
      </c>
      <c r="B32" s="4">
        <v>0.1</v>
      </c>
    </row>
    <row r="33" spans="1:52" ht="12.75" customHeight="1"/>
    <row r="34" spans="1:52" ht="12.75" customHeight="1"/>
    <row r="35" spans="1:52" ht="12.75" customHeight="1"/>
    <row r="36" spans="1:52" ht="12.75" customHeight="1">
      <c r="A36" s="1" t="s">
        <v>91</v>
      </c>
    </row>
    <row r="37" spans="1:52" ht="12.75" customHeight="1">
      <c r="B37" s="6" t="s">
        <v>55</v>
      </c>
      <c r="C37" s="6" t="s">
        <v>92</v>
      </c>
      <c r="D37" s="6" t="s">
        <v>93</v>
      </c>
      <c r="E37" s="6" t="s">
        <v>94</v>
      </c>
      <c r="F37" s="6" t="s">
        <v>95</v>
      </c>
      <c r="G37" s="6" t="s">
        <v>96</v>
      </c>
      <c r="H37" s="6" t="s">
        <v>97</v>
      </c>
      <c r="I37" s="6" t="s">
        <v>98</v>
      </c>
      <c r="J37" s="6" t="s">
        <v>99</v>
      </c>
      <c r="K37" s="6" t="s">
        <v>100</v>
      </c>
      <c r="L37" s="6" t="s">
        <v>101</v>
      </c>
      <c r="M37" s="6" t="s">
        <v>102</v>
      </c>
      <c r="N37" s="6" t="s">
        <v>103</v>
      </c>
      <c r="O37" s="6" t="s">
        <v>104</v>
      </c>
      <c r="P37" s="6" t="s">
        <v>105</v>
      </c>
      <c r="Q37" s="6" t="s">
        <v>106</v>
      </c>
      <c r="R37" s="6" t="s">
        <v>107</v>
      </c>
      <c r="S37" s="6" t="s">
        <v>108</v>
      </c>
      <c r="T37" s="6" t="s">
        <v>109</v>
      </c>
      <c r="U37" s="6" t="s">
        <v>110</v>
      </c>
      <c r="V37" s="6" t="s">
        <v>111</v>
      </c>
      <c r="W37" s="6" t="s">
        <v>112</v>
      </c>
      <c r="X37" s="6" t="s">
        <v>113</v>
      </c>
      <c r="Y37" s="6" t="s">
        <v>114</v>
      </c>
      <c r="Z37" s="6" t="s">
        <v>115</v>
      </c>
      <c r="AA37" s="6" t="s">
        <v>116</v>
      </c>
      <c r="AB37" s="6" t="s">
        <v>117</v>
      </c>
      <c r="AC37" s="6" t="s">
        <v>118</v>
      </c>
      <c r="AD37" s="6" t="s">
        <v>119</v>
      </c>
      <c r="AE37" s="6" t="s">
        <v>120</v>
      </c>
      <c r="AF37" s="6" t="s">
        <v>121</v>
      </c>
      <c r="AG37" s="6" t="s">
        <v>122</v>
      </c>
      <c r="AH37" s="6" t="s">
        <v>123</v>
      </c>
      <c r="AI37" s="6" t="s">
        <v>124</v>
      </c>
      <c r="AJ37" s="6" t="s">
        <v>125</v>
      </c>
      <c r="AK37" s="6" t="s">
        <v>126</v>
      </c>
      <c r="AL37" s="6" t="s">
        <v>127</v>
      </c>
      <c r="AM37" s="6" t="s">
        <v>128</v>
      </c>
      <c r="AN37" s="6" t="s">
        <v>129</v>
      </c>
      <c r="AO37" s="6" t="s">
        <v>130</v>
      </c>
      <c r="AP37" s="6" t="s">
        <v>131</v>
      </c>
      <c r="AQ37" s="6" t="s">
        <v>132</v>
      </c>
      <c r="AR37" s="6" t="s">
        <v>133</v>
      </c>
      <c r="AS37" s="6" t="s">
        <v>134</v>
      </c>
      <c r="AT37" s="6" t="s">
        <v>135</v>
      </c>
      <c r="AU37" s="6" t="s">
        <v>136</v>
      </c>
      <c r="AV37" s="6" t="s">
        <v>137</v>
      </c>
      <c r="AW37" s="6" t="s">
        <v>138</v>
      </c>
      <c r="AX37" s="6" t="s">
        <v>139</v>
      </c>
      <c r="AY37" s="6" t="s">
        <v>140</v>
      </c>
    </row>
    <row r="38" spans="1:52" ht="12.75" customHeight="1">
      <c r="B38" s="19">
        <v>0</v>
      </c>
      <c r="C38" s="19">
        <v>1</v>
      </c>
      <c r="D38" s="19">
        <v>2</v>
      </c>
      <c r="E38" s="19">
        <v>3</v>
      </c>
      <c r="F38" s="19">
        <v>4</v>
      </c>
      <c r="G38" s="19">
        <v>5</v>
      </c>
      <c r="H38" s="19">
        <v>6</v>
      </c>
      <c r="I38" s="19">
        <v>7</v>
      </c>
      <c r="J38" s="19">
        <v>8</v>
      </c>
      <c r="K38" s="19">
        <v>9</v>
      </c>
      <c r="L38" s="19">
        <v>10</v>
      </c>
      <c r="M38" s="19">
        <v>11</v>
      </c>
      <c r="N38" s="19">
        <v>12</v>
      </c>
      <c r="O38" s="19">
        <v>13</v>
      </c>
      <c r="P38" s="19">
        <v>14</v>
      </c>
      <c r="Q38" s="19">
        <v>15</v>
      </c>
      <c r="R38" s="19">
        <v>16</v>
      </c>
      <c r="S38" s="19">
        <v>17</v>
      </c>
      <c r="T38" s="19">
        <v>18</v>
      </c>
      <c r="U38" s="19">
        <v>19</v>
      </c>
      <c r="V38" s="19">
        <v>20</v>
      </c>
      <c r="W38" s="19">
        <v>21</v>
      </c>
      <c r="X38" s="19">
        <v>22</v>
      </c>
      <c r="Y38" s="19">
        <v>23</v>
      </c>
      <c r="Z38" s="19">
        <v>24</v>
      </c>
      <c r="AA38" s="19">
        <v>25</v>
      </c>
      <c r="AB38" s="19">
        <v>26</v>
      </c>
      <c r="AC38" s="19">
        <v>27</v>
      </c>
      <c r="AD38" s="19">
        <v>28</v>
      </c>
      <c r="AE38" s="19">
        <v>29</v>
      </c>
      <c r="AF38" s="19">
        <v>30</v>
      </c>
      <c r="AG38" s="19">
        <v>31</v>
      </c>
      <c r="AH38" s="19">
        <v>32</v>
      </c>
      <c r="AI38" s="19">
        <v>33</v>
      </c>
      <c r="AJ38" s="19">
        <v>34</v>
      </c>
      <c r="AK38" s="19">
        <v>35</v>
      </c>
      <c r="AL38" s="19">
        <v>36</v>
      </c>
      <c r="AM38" s="19">
        <v>37</v>
      </c>
      <c r="AN38" s="19">
        <v>38</v>
      </c>
      <c r="AO38" s="19">
        <v>39</v>
      </c>
      <c r="AP38" s="19">
        <v>40</v>
      </c>
      <c r="AQ38" s="19">
        <v>41</v>
      </c>
      <c r="AR38" s="19">
        <v>42</v>
      </c>
      <c r="AS38" s="19">
        <v>43</v>
      </c>
      <c r="AT38" s="19">
        <v>44</v>
      </c>
      <c r="AU38" s="19">
        <v>45</v>
      </c>
      <c r="AV38" s="19">
        <v>46</v>
      </c>
      <c r="AW38" s="19">
        <v>47</v>
      </c>
      <c r="AX38" s="19">
        <v>48</v>
      </c>
      <c r="AY38" s="19">
        <v>49</v>
      </c>
      <c r="AZ38" s="6" t="s">
        <v>141</v>
      </c>
    </row>
    <row r="39" spans="1:52" ht="12.75" customHeight="1">
      <c r="A39" s="4" t="s">
        <v>53</v>
      </c>
      <c r="B39" s="4">
        <f>B4*O4</f>
        <v>61.268000000000001</v>
      </c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18">
        <f t="shared" ref="AZ39:AZ43" si="0">SUM(B39:AY39)</f>
        <v>61.268000000000001</v>
      </c>
    </row>
    <row r="40" spans="1:52" ht="12.75" customHeight="1">
      <c r="A40" s="4" t="s">
        <v>58</v>
      </c>
      <c r="C40" s="20">
        <f t="shared" ref="C40:AY40" si="1">$B$5*$O$5</f>
        <v>0.25565998000000001</v>
      </c>
      <c r="D40" s="20">
        <f t="shared" si="1"/>
        <v>0.25565998000000001</v>
      </c>
      <c r="E40" s="20">
        <f t="shared" si="1"/>
        <v>0.25565998000000001</v>
      </c>
      <c r="F40" s="20">
        <f t="shared" si="1"/>
        <v>0.25565998000000001</v>
      </c>
      <c r="G40" s="20">
        <f t="shared" si="1"/>
        <v>0.25565998000000001</v>
      </c>
      <c r="H40" s="20">
        <f t="shared" si="1"/>
        <v>0.25565998000000001</v>
      </c>
      <c r="I40" s="20">
        <f t="shared" si="1"/>
        <v>0.25565998000000001</v>
      </c>
      <c r="J40" s="20">
        <f t="shared" si="1"/>
        <v>0.25565998000000001</v>
      </c>
      <c r="K40" s="20">
        <f t="shared" si="1"/>
        <v>0.25565998000000001</v>
      </c>
      <c r="L40" s="20">
        <f t="shared" si="1"/>
        <v>0.25565998000000001</v>
      </c>
      <c r="M40" s="20">
        <f t="shared" si="1"/>
        <v>0.25565998000000001</v>
      </c>
      <c r="N40" s="20">
        <f t="shared" si="1"/>
        <v>0.25565998000000001</v>
      </c>
      <c r="O40" s="20">
        <f t="shared" si="1"/>
        <v>0.25565998000000001</v>
      </c>
      <c r="P40" s="20">
        <f t="shared" si="1"/>
        <v>0.25565998000000001</v>
      </c>
      <c r="Q40" s="20">
        <f t="shared" si="1"/>
        <v>0.25565998000000001</v>
      </c>
      <c r="R40" s="20">
        <f t="shared" si="1"/>
        <v>0.25565998000000001</v>
      </c>
      <c r="S40" s="20">
        <f t="shared" si="1"/>
        <v>0.25565998000000001</v>
      </c>
      <c r="T40" s="20">
        <f t="shared" si="1"/>
        <v>0.25565998000000001</v>
      </c>
      <c r="U40" s="20">
        <f t="shared" si="1"/>
        <v>0.25565998000000001</v>
      </c>
      <c r="V40" s="20">
        <f t="shared" si="1"/>
        <v>0.25565998000000001</v>
      </c>
      <c r="W40" s="20">
        <f t="shared" si="1"/>
        <v>0.25565998000000001</v>
      </c>
      <c r="X40" s="20">
        <f t="shared" si="1"/>
        <v>0.25565998000000001</v>
      </c>
      <c r="Y40" s="20">
        <f t="shared" si="1"/>
        <v>0.25565998000000001</v>
      </c>
      <c r="Z40" s="20">
        <f t="shared" si="1"/>
        <v>0.25565998000000001</v>
      </c>
      <c r="AA40" s="20">
        <f t="shared" si="1"/>
        <v>0.25565998000000001</v>
      </c>
      <c r="AB40" s="20">
        <f t="shared" si="1"/>
        <v>0.25565998000000001</v>
      </c>
      <c r="AC40" s="20">
        <f t="shared" si="1"/>
        <v>0.25565998000000001</v>
      </c>
      <c r="AD40" s="20">
        <f t="shared" si="1"/>
        <v>0.25565998000000001</v>
      </c>
      <c r="AE40" s="20">
        <f t="shared" si="1"/>
        <v>0.25565998000000001</v>
      </c>
      <c r="AF40" s="20">
        <f t="shared" si="1"/>
        <v>0.25565998000000001</v>
      </c>
      <c r="AG40" s="20">
        <f t="shared" si="1"/>
        <v>0.25565998000000001</v>
      </c>
      <c r="AH40" s="20">
        <f t="shared" si="1"/>
        <v>0.25565998000000001</v>
      </c>
      <c r="AI40" s="20">
        <f t="shared" si="1"/>
        <v>0.25565998000000001</v>
      </c>
      <c r="AJ40" s="20">
        <f t="shared" si="1"/>
        <v>0.25565998000000001</v>
      </c>
      <c r="AK40" s="20">
        <f t="shared" si="1"/>
        <v>0.25565998000000001</v>
      </c>
      <c r="AL40" s="20">
        <f t="shared" si="1"/>
        <v>0.25565998000000001</v>
      </c>
      <c r="AM40" s="20">
        <f t="shared" si="1"/>
        <v>0.25565998000000001</v>
      </c>
      <c r="AN40" s="20">
        <f t="shared" si="1"/>
        <v>0.25565998000000001</v>
      </c>
      <c r="AO40" s="20">
        <f t="shared" si="1"/>
        <v>0.25565998000000001</v>
      </c>
      <c r="AP40" s="20">
        <f t="shared" si="1"/>
        <v>0.25565998000000001</v>
      </c>
      <c r="AQ40" s="20">
        <f t="shared" si="1"/>
        <v>0.25565998000000001</v>
      </c>
      <c r="AR40" s="20">
        <f t="shared" si="1"/>
        <v>0.25565998000000001</v>
      </c>
      <c r="AS40" s="20">
        <f t="shared" si="1"/>
        <v>0.25565998000000001</v>
      </c>
      <c r="AT40" s="20">
        <f t="shared" si="1"/>
        <v>0.25565998000000001</v>
      </c>
      <c r="AU40" s="20">
        <f t="shared" si="1"/>
        <v>0.25565998000000001</v>
      </c>
      <c r="AV40" s="20">
        <f t="shared" si="1"/>
        <v>0.25565998000000001</v>
      </c>
      <c r="AW40" s="20">
        <f t="shared" si="1"/>
        <v>0.25565998000000001</v>
      </c>
      <c r="AX40" s="20">
        <f t="shared" si="1"/>
        <v>0.25565998000000001</v>
      </c>
      <c r="AY40" s="20">
        <f t="shared" si="1"/>
        <v>0.25565998000000001</v>
      </c>
      <c r="AZ40" s="18">
        <f t="shared" si="0"/>
        <v>12.527339020000012</v>
      </c>
    </row>
    <row r="41" spans="1:52" ht="12.75" customHeight="1">
      <c r="A41" s="4" t="s">
        <v>62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18">
        <f t="shared" si="0"/>
        <v>0</v>
      </c>
    </row>
    <row r="42" spans="1:52" ht="12.75" customHeight="1">
      <c r="A42" s="4" t="s">
        <v>64</v>
      </c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18">
        <f t="shared" si="0"/>
        <v>0</v>
      </c>
    </row>
    <row r="43" spans="1:52" ht="12.75" customHeight="1">
      <c r="A43" s="21" t="s">
        <v>142</v>
      </c>
      <c r="B43" s="22">
        <f t="shared" ref="B43:AY43" si="2">SUM(B39:B42)</f>
        <v>61.268000000000001</v>
      </c>
      <c r="C43" s="23">
        <f t="shared" si="2"/>
        <v>0.25565998000000001</v>
      </c>
      <c r="D43" s="23">
        <f t="shared" si="2"/>
        <v>0.25565998000000001</v>
      </c>
      <c r="E43" s="23">
        <f t="shared" si="2"/>
        <v>0.25565998000000001</v>
      </c>
      <c r="F43" s="23">
        <f t="shared" si="2"/>
        <v>0.25565998000000001</v>
      </c>
      <c r="G43" s="23">
        <f t="shared" si="2"/>
        <v>0.25565998000000001</v>
      </c>
      <c r="H43" s="23">
        <f t="shared" si="2"/>
        <v>0.25565998000000001</v>
      </c>
      <c r="I43" s="23">
        <f t="shared" si="2"/>
        <v>0.25565998000000001</v>
      </c>
      <c r="J43" s="23">
        <f t="shared" si="2"/>
        <v>0.25565998000000001</v>
      </c>
      <c r="K43" s="23">
        <f t="shared" si="2"/>
        <v>0.25565998000000001</v>
      </c>
      <c r="L43" s="23">
        <f t="shared" si="2"/>
        <v>0.25565998000000001</v>
      </c>
      <c r="M43" s="23">
        <f t="shared" si="2"/>
        <v>0.25565998000000001</v>
      </c>
      <c r="N43" s="23">
        <f t="shared" si="2"/>
        <v>0.25565998000000001</v>
      </c>
      <c r="O43" s="23">
        <f t="shared" si="2"/>
        <v>0.25565998000000001</v>
      </c>
      <c r="P43" s="23">
        <f t="shared" si="2"/>
        <v>0.25565998000000001</v>
      </c>
      <c r="Q43" s="23">
        <f t="shared" si="2"/>
        <v>0.25565998000000001</v>
      </c>
      <c r="R43" s="23">
        <f t="shared" si="2"/>
        <v>0.25565998000000001</v>
      </c>
      <c r="S43" s="23">
        <f t="shared" si="2"/>
        <v>0.25565998000000001</v>
      </c>
      <c r="T43" s="23">
        <f t="shared" si="2"/>
        <v>0.25565998000000001</v>
      </c>
      <c r="U43" s="23">
        <f t="shared" si="2"/>
        <v>0.25565998000000001</v>
      </c>
      <c r="V43" s="23">
        <f t="shared" si="2"/>
        <v>0.25565998000000001</v>
      </c>
      <c r="W43" s="23">
        <f t="shared" si="2"/>
        <v>0.25565998000000001</v>
      </c>
      <c r="X43" s="23">
        <f t="shared" si="2"/>
        <v>0.25565998000000001</v>
      </c>
      <c r="Y43" s="23">
        <f t="shared" si="2"/>
        <v>0.25565998000000001</v>
      </c>
      <c r="Z43" s="23">
        <f t="shared" si="2"/>
        <v>0.25565998000000001</v>
      </c>
      <c r="AA43" s="23">
        <f t="shared" si="2"/>
        <v>0.25565998000000001</v>
      </c>
      <c r="AB43" s="23">
        <f t="shared" si="2"/>
        <v>0.25565998000000001</v>
      </c>
      <c r="AC43" s="23">
        <f t="shared" si="2"/>
        <v>0.25565998000000001</v>
      </c>
      <c r="AD43" s="23">
        <f t="shared" si="2"/>
        <v>0.25565998000000001</v>
      </c>
      <c r="AE43" s="23">
        <f t="shared" si="2"/>
        <v>0.25565998000000001</v>
      </c>
      <c r="AF43" s="23">
        <f t="shared" si="2"/>
        <v>0.25565998000000001</v>
      </c>
      <c r="AG43" s="23">
        <f t="shared" si="2"/>
        <v>0.25565998000000001</v>
      </c>
      <c r="AH43" s="23">
        <f t="shared" si="2"/>
        <v>0.25565998000000001</v>
      </c>
      <c r="AI43" s="23">
        <f t="shared" si="2"/>
        <v>0.25565998000000001</v>
      </c>
      <c r="AJ43" s="23">
        <f t="shared" si="2"/>
        <v>0.25565998000000001</v>
      </c>
      <c r="AK43" s="23">
        <f t="shared" si="2"/>
        <v>0.25565998000000001</v>
      </c>
      <c r="AL43" s="23">
        <f t="shared" si="2"/>
        <v>0.25565998000000001</v>
      </c>
      <c r="AM43" s="23">
        <f t="shared" si="2"/>
        <v>0.25565998000000001</v>
      </c>
      <c r="AN43" s="23">
        <f t="shared" si="2"/>
        <v>0.25565998000000001</v>
      </c>
      <c r="AO43" s="23">
        <f t="shared" si="2"/>
        <v>0.25565998000000001</v>
      </c>
      <c r="AP43" s="23">
        <f t="shared" si="2"/>
        <v>0.25565998000000001</v>
      </c>
      <c r="AQ43" s="23">
        <f t="shared" si="2"/>
        <v>0.25565998000000001</v>
      </c>
      <c r="AR43" s="23">
        <f t="shared" si="2"/>
        <v>0.25565998000000001</v>
      </c>
      <c r="AS43" s="23">
        <f t="shared" si="2"/>
        <v>0.25565998000000001</v>
      </c>
      <c r="AT43" s="23">
        <f t="shared" si="2"/>
        <v>0.25565998000000001</v>
      </c>
      <c r="AU43" s="23">
        <f t="shared" si="2"/>
        <v>0.25565998000000001</v>
      </c>
      <c r="AV43" s="23">
        <f t="shared" si="2"/>
        <v>0.25565998000000001</v>
      </c>
      <c r="AW43" s="23">
        <f t="shared" si="2"/>
        <v>0.25565998000000001</v>
      </c>
      <c r="AX43" s="23">
        <f t="shared" si="2"/>
        <v>0.25565998000000001</v>
      </c>
      <c r="AY43" s="23">
        <f t="shared" si="2"/>
        <v>0.25565998000000001</v>
      </c>
      <c r="AZ43" s="18">
        <f t="shared" si="0"/>
        <v>73.795339020000142</v>
      </c>
    </row>
    <row r="44" spans="1:52" ht="12.75" customHeight="1">
      <c r="A44" s="24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91"/>
      <c r="AA44" s="25"/>
      <c r="AB44" s="25"/>
      <c r="AC44" s="25"/>
      <c r="AD44" s="25"/>
      <c r="AE44" s="25"/>
      <c r="AF44" s="25"/>
      <c r="AG44" s="25"/>
      <c r="AH44" s="25"/>
      <c r="AI44" s="25"/>
      <c r="AJ44" s="25"/>
      <c r="AK44" s="25"/>
      <c r="AL44" s="25"/>
      <c r="AM44" s="25"/>
      <c r="AN44" s="25"/>
      <c r="AO44" s="25"/>
      <c r="AP44" s="25"/>
      <c r="AQ44" s="25"/>
      <c r="AR44" s="25"/>
      <c r="AS44" s="25"/>
      <c r="AT44" s="25"/>
      <c r="AU44" s="25"/>
      <c r="AV44" s="25"/>
      <c r="AW44" s="25"/>
      <c r="AX44" s="25"/>
      <c r="AY44" s="25"/>
      <c r="AZ44" s="18"/>
    </row>
    <row r="45" spans="1:52" ht="12.75" customHeight="1">
      <c r="A45" s="4" t="s">
        <v>69</v>
      </c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92">
        <v>130.04277236112429</v>
      </c>
      <c r="M45" s="92">
        <v>22.579221124976318</v>
      </c>
      <c r="N45" s="91">
        <v>0</v>
      </c>
      <c r="O45" s="92">
        <v>25.850950265985386</v>
      </c>
      <c r="P45" s="91">
        <v>0</v>
      </c>
      <c r="Q45" s="92">
        <v>29.596752959526675</v>
      </c>
      <c r="R45" s="91">
        <v>0</v>
      </c>
      <c r="S45" s="92">
        <v>33.885322463362087</v>
      </c>
      <c r="T45" s="91">
        <v>0</v>
      </c>
      <c r="U45" s="92">
        <v>38.795305688303266</v>
      </c>
      <c r="V45" s="92">
        <v>290.38325077154377</v>
      </c>
      <c r="W45" s="92">
        <v>44.41674548253841</v>
      </c>
      <c r="X45" s="91">
        <v>0</v>
      </c>
      <c r="Y45" s="92">
        <v>50.852731902958233</v>
      </c>
      <c r="Z45" s="91">
        <v>0</v>
      </c>
      <c r="AA45" s="92">
        <v>58.221292755696879</v>
      </c>
      <c r="AB45" s="91">
        <v>0</v>
      </c>
      <c r="AC45" s="92">
        <v>66.657558075997372</v>
      </c>
      <c r="AD45" s="91">
        <v>0</v>
      </c>
      <c r="AE45" s="92">
        <v>76.316238241209405</v>
      </c>
      <c r="AF45" s="92">
        <v>503.22449566447034</v>
      </c>
      <c r="AG45" s="92">
        <v>87.374461162360646</v>
      </c>
      <c r="AH45" s="91">
        <v>0</v>
      </c>
      <c r="AI45" s="92">
        <v>100.03502058478671</v>
      </c>
      <c r="AJ45" s="91">
        <v>0</v>
      </c>
      <c r="AK45" s="92">
        <v>114.5300950675223</v>
      </c>
      <c r="AL45" s="91">
        <v>0</v>
      </c>
      <c r="AM45" s="92">
        <v>131.12550584280629</v>
      </c>
      <c r="AN45" s="91">
        <v>0</v>
      </c>
      <c r="AO45" s="92">
        <v>150.12559163942896</v>
      </c>
      <c r="AP45" s="92">
        <v>3959.6749986708819</v>
      </c>
      <c r="AQ45" s="92">
        <v>171.87878986798225</v>
      </c>
      <c r="AR45" s="91">
        <v>0</v>
      </c>
      <c r="AS45" s="92">
        <v>196.78402651985292</v>
      </c>
      <c r="AT45" s="91">
        <v>0</v>
      </c>
      <c r="AU45" s="92">
        <v>225.29803196257959</v>
      </c>
      <c r="AV45" s="91">
        <v>0</v>
      </c>
      <c r="AW45" s="92">
        <v>257.94371679395744</v>
      </c>
      <c r="AX45" s="91">
        <v>0</v>
      </c>
      <c r="AY45" s="92">
        <v>295.31976135740183</v>
      </c>
      <c r="AZ45" s="18">
        <f t="shared" ref="AZ45:AZ49" si="3">SUM(B45:AY45)</f>
        <v>7060.9126372272531</v>
      </c>
    </row>
    <row r="46" spans="1:52" ht="12.75" customHeight="1">
      <c r="A46" s="6" t="s">
        <v>73</v>
      </c>
      <c r="B46" s="20">
        <f t="shared" ref="B46:AY46" si="4">$B$12*$O$5</f>
        <v>25.269172429999998</v>
      </c>
      <c r="C46" s="20">
        <f t="shared" si="4"/>
        <v>25.269172429999998</v>
      </c>
      <c r="D46" s="20">
        <f t="shared" si="4"/>
        <v>25.269172429999998</v>
      </c>
      <c r="E46" s="20">
        <f t="shared" si="4"/>
        <v>25.269172429999998</v>
      </c>
      <c r="F46" s="20">
        <f t="shared" si="4"/>
        <v>25.269172429999998</v>
      </c>
      <c r="G46" s="20">
        <f t="shared" si="4"/>
        <v>25.269172429999998</v>
      </c>
      <c r="H46" s="20">
        <f t="shared" si="4"/>
        <v>25.269172429999998</v>
      </c>
      <c r="I46" s="20">
        <f t="shared" si="4"/>
        <v>25.269172429999998</v>
      </c>
      <c r="J46" s="20">
        <f t="shared" si="4"/>
        <v>25.269172429999998</v>
      </c>
      <c r="K46" s="20">
        <f t="shared" si="4"/>
        <v>25.269172429999998</v>
      </c>
      <c r="L46" s="20">
        <f t="shared" si="4"/>
        <v>25.269172429999998</v>
      </c>
      <c r="M46" s="20">
        <f t="shared" si="4"/>
        <v>25.269172429999998</v>
      </c>
      <c r="N46" s="20">
        <f t="shared" si="4"/>
        <v>25.269172429999998</v>
      </c>
      <c r="O46" s="20">
        <f t="shared" si="4"/>
        <v>25.269172429999998</v>
      </c>
      <c r="P46" s="20">
        <f t="shared" si="4"/>
        <v>25.269172429999998</v>
      </c>
      <c r="Q46" s="20">
        <f t="shared" si="4"/>
        <v>25.269172429999998</v>
      </c>
      <c r="R46" s="20">
        <f t="shared" si="4"/>
        <v>25.269172429999998</v>
      </c>
      <c r="S46" s="20">
        <f t="shared" si="4"/>
        <v>25.269172429999998</v>
      </c>
      <c r="T46" s="20">
        <f t="shared" si="4"/>
        <v>25.269172429999998</v>
      </c>
      <c r="U46" s="20">
        <f t="shared" si="4"/>
        <v>25.269172429999998</v>
      </c>
      <c r="V46" s="20">
        <f t="shared" si="4"/>
        <v>25.269172429999998</v>
      </c>
      <c r="W46" s="20">
        <f t="shared" si="4"/>
        <v>25.269172429999998</v>
      </c>
      <c r="X46" s="20">
        <f t="shared" si="4"/>
        <v>25.269172429999998</v>
      </c>
      <c r="Y46" s="20">
        <f t="shared" si="4"/>
        <v>25.269172429999998</v>
      </c>
      <c r="Z46" s="20">
        <f t="shared" si="4"/>
        <v>25.269172429999998</v>
      </c>
      <c r="AA46" s="20">
        <f t="shared" si="4"/>
        <v>25.269172429999998</v>
      </c>
      <c r="AB46" s="20">
        <f t="shared" si="4"/>
        <v>25.269172429999998</v>
      </c>
      <c r="AC46" s="20">
        <f t="shared" si="4"/>
        <v>25.269172429999998</v>
      </c>
      <c r="AD46" s="20">
        <f t="shared" si="4"/>
        <v>25.269172429999998</v>
      </c>
      <c r="AE46" s="20">
        <f t="shared" si="4"/>
        <v>25.269172429999998</v>
      </c>
      <c r="AF46" s="20">
        <f t="shared" si="4"/>
        <v>25.269172429999998</v>
      </c>
      <c r="AG46" s="20">
        <f t="shared" si="4"/>
        <v>25.269172429999998</v>
      </c>
      <c r="AH46" s="20">
        <f t="shared" si="4"/>
        <v>25.269172429999998</v>
      </c>
      <c r="AI46" s="20">
        <f t="shared" si="4"/>
        <v>25.269172429999998</v>
      </c>
      <c r="AJ46" s="20">
        <f t="shared" si="4"/>
        <v>25.269172429999998</v>
      </c>
      <c r="AK46" s="20">
        <f t="shared" si="4"/>
        <v>25.269172429999998</v>
      </c>
      <c r="AL46" s="20">
        <f t="shared" si="4"/>
        <v>25.269172429999998</v>
      </c>
      <c r="AM46" s="20">
        <f t="shared" si="4"/>
        <v>25.269172429999998</v>
      </c>
      <c r="AN46" s="20">
        <f t="shared" si="4"/>
        <v>25.269172429999998</v>
      </c>
      <c r="AO46" s="20">
        <f t="shared" si="4"/>
        <v>25.269172429999998</v>
      </c>
      <c r="AP46" s="20">
        <f t="shared" si="4"/>
        <v>25.269172429999998</v>
      </c>
      <c r="AQ46" s="20">
        <f t="shared" si="4"/>
        <v>25.269172429999998</v>
      </c>
      <c r="AR46" s="20">
        <f t="shared" si="4"/>
        <v>25.269172429999998</v>
      </c>
      <c r="AS46" s="20">
        <f t="shared" si="4"/>
        <v>25.269172429999998</v>
      </c>
      <c r="AT46" s="20">
        <f t="shared" si="4"/>
        <v>25.269172429999998</v>
      </c>
      <c r="AU46" s="20">
        <f t="shared" si="4"/>
        <v>25.269172429999998</v>
      </c>
      <c r="AV46" s="20">
        <f t="shared" si="4"/>
        <v>25.269172429999998</v>
      </c>
      <c r="AW46" s="20">
        <f t="shared" si="4"/>
        <v>25.269172429999998</v>
      </c>
      <c r="AX46" s="20">
        <f t="shared" si="4"/>
        <v>25.269172429999998</v>
      </c>
      <c r="AY46" s="20">
        <f t="shared" si="4"/>
        <v>25.269172429999998</v>
      </c>
      <c r="AZ46" s="18">
        <f t="shared" si="3"/>
        <v>1263.4586215000008</v>
      </c>
    </row>
    <row r="47" spans="1:52" ht="12.75" customHeight="1">
      <c r="A47" s="4" t="s">
        <v>75</v>
      </c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17">
        <v>3268.1578562</v>
      </c>
      <c r="V47" s="27"/>
      <c r="W47" s="27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17">
        <v>3268.1578562</v>
      </c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18">
        <f t="shared" si="3"/>
        <v>6536.3157123999999</v>
      </c>
    </row>
    <row r="48" spans="1:52" ht="12.75" customHeight="1">
      <c r="A48" s="13" t="s">
        <v>77</v>
      </c>
      <c r="B48" s="20">
        <f t="shared" ref="B48:AY48" si="5">$E$14*$B$14*$E$5</f>
        <v>6.0162426479999995</v>
      </c>
      <c r="C48" s="20">
        <f t="shared" si="5"/>
        <v>6.0162426479999995</v>
      </c>
      <c r="D48" s="20">
        <f t="shared" si="5"/>
        <v>6.0162426479999995</v>
      </c>
      <c r="E48" s="20">
        <f t="shared" si="5"/>
        <v>6.0162426479999995</v>
      </c>
      <c r="F48" s="20">
        <f t="shared" si="5"/>
        <v>6.0162426479999995</v>
      </c>
      <c r="G48" s="20">
        <f t="shared" si="5"/>
        <v>6.0162426479999995</v>
      </c>
      <c r="H48" s="20">
        <f t="shared" si="5"/>
        <v>6.0162426479999995</v>
      </c>
      <c r="I48" s="20">
        <f t="shared" si="5"/>
        <v>6.0162426479999995</v>
      </c>
      <c r="J48" s="20">
        <f t="shared" si="5"/>
        <v>6.0162426479999995</v>
      </c>
      <c r="K48" s="20">
        <f t="shared" si="5"/>
        <v>6.0162426479999995</v>
      </c>
      <c r="L48" s="20">
        <f t="shared" si="5"/>
        <v>6.0162426479999995</v>
      </c>
      <c r="M48" s="20">
        <f t="shared" si="5"/>
        <v>6.0162426479999995</v>
      </c>
      <c r="N48" s="20">
        <f t="shared" si="5"/>
        <v>6.0162426479999995</v>
      </c>
      <c r="O48" s="20">
        <f t="shared" si="5"/>
        <v>6.0162426479999995</v>
      </c>
      <c r="P48" s="20">
        <f t="shared" si="5"/>
        <v>6.0162426479999995</v>
      </c>
      <c r="Q48" s="20">
        <f t="shared" si="5"/>
        <v>6.0162426479999995</v>
      </c>
      <c r="R48" s="20">
        <f t="shared" si="5"/>
        <v>6.0162426479999995</v>
      </c>
      <c r="S48" s="20">
        <f t="shared" si="5"/>
        <v>6.0162426479999995</v>
      </c>
      <c r="T48" s="20">
        <f t="shared" si="5"/>
        <v>6.0162426479999995</v>
      </c>
      <c r="U48" s="20">
        <f t="shared" si="5"/>
        <v>6.0162426479999995</v>
      </c>
      <c r="V48" s="20">
        <f t="shared" si="5"/>
        <v>6.0162426479999995</v>
      </c>
      <c r="W48" s="20">
        <f t="shared" si="5"/>
        <v>6.0162426479999995</v>
      </c>
      <c r="X48" s="20">
        <f t="shared" si="5"/>
        <v>6.0162426479999995</v>
      </c>
      <c r="Y48" s="20">
        <f t="shared" si="5"/>
        <v>6.0162426479999995</v>
      </c>
      <c r="Z48" s="20">
        <f t="shared" si="5"/>
        <v>6.0162426479999995</v>
      </c>
      <c r="AA48" s="20">
        <f t="shared" si="5"/>
        <v>6.0162426479999995</v>
      </c>
      <c r="AB48" s="20">
        <f t="shared" si="5"/>
        <v>6.0162426479999995</v>
      </c>
      <c r="AC48" s="20">
        <f t="shared" si="5"/>
        <v>6.0162426479999995</v>
      </c>
      <c r="AD48" s="20">
        <f t="shared" si="5"/>
        <v>6.0162426479999995</v>
      </c>
      <c r="AE48" s="20">
        <f t="shared" si="5"/>
        <v>6.0162426479999995</v>
      </c>
      <c r="AF48" s="20">
        <f t="shared" si="5"/>
        <v>6.0162426479999995</v>
      </c>
      <c r="AG48" s="20">
        <f t="shared" si="5"/>
        <v>6.0162426479999995</v>
      </c>
      <c r="AH48" s="20">
        <f t="shared" si="5"/>
        <v>6.0162426479999995</v>
      </c>
      <c r="AI48" s="20">
        <f t="shared" si="5"/>
        <v>6.0162426479999995</v>
      </c>
      <c r="AJ48" s="20">
        <f t="shared" si="5"/>
        <v>6.0162426479999995</v>
      </c>
      <c r="AK48" s="20">
        <f t="shared" si="5"/>
        <v>6.0162426479999995</v>
      </c>
      <c r="AL48" s="20">
        <f t="shared" si="5"/>
        <v>6.0162426479999995</v>
      </c>
      <c r="AM48" s="20">
        <f t="shared" si="5"/>
        <v>6.0162426479999995</v>
      </c>
      <c r="AN48" s="20">
        <f t="shared" si="5"/>
        <v>6.0162426479999995</v>
      </c>
      <c r="AO48" s="20">
        <f t="shared" si="5"/>
        <v>6.0162426479999995</v>
      </c>
      <c r="AP48" s="20">
        <f t="shared" si="5"/>
        <v>6.0162426479999995</v>
      </c>
      <c r="AQ48" s="20">
        <f t="shared" si="5"/>
        <v>6.0162426479999995</v>
      </c>
      <c r="AR48" s="20">
        <f t="shared" si="5"/>
        <v>6.0162426479999995</v>
      </c>
      <c r="AS48" s="20">
        <f t="shared" si="5"/>
        <v>6.0162426479999995</v>
      </c>
      <c r="AT48" s="20">
        <f t="shared" si="5"/>
        <v>6.0162426479999995</v>
      </c>
      <c r="AU48" s="20">
        <f t="shared" si="5"/>
        <v>6.0162426479999995</v>
      </c>
      <c r="AV48" s="20">
        <f t="shared" si="5"/>
        <v>6.0162426479999995</v>
      </c>
      <c r="AW48" s="20">
        <f t="shared" si="5"/>
        <v>6.0162426479999995</v>
      </c>
      <c r="AX48" s="20">
        <f t="shared" si="5"/>
        <v>6.0162426479999995</v>
      </c>
      <c r="AY48" s="20">
        <f t="shared" si="5"/>
        <v>6.0162426479999995</v>
      </c>
      <c r="AZ48" s="18">
        <f t="shared" si="3"/>
        <v>300.81213240000005</v>
      </c>
    </row>
    <row r="49" spans="1:52" ht="12.75" customHeight="1">
      <c r="A49" s="2" t="s">
        <v>143</v>
      </c>
      <c r="B49" s="20">
        <f t="shared" ref="B49:AY49" si="6">SUM(B45:B48)</f>
        <v>31.285415077999996</v>
      </c>
      <c r="C49" s="20">
        <f t="shared" si="6"/>
        <v>31.285415077999996</v>
      </c>
      <c r="D49" s="20">
        <f t="shared" si="6"/>
        <v>31.285415077999996</v>
      </c>
      <c r="E49" s="20">
        <f t="shared" si="6"/>
        <v>31.285415077999996</v>
      </c>
      <c r="F49" s="20">
        <f t="shared" si="6"/>
        <v>31.285415077999996</v>
      </c>
      <c r="G49" s="20">
        <f t="shared" si="6"/>
        <v>31.285415077999996</v>
      </c>
      <c r="H49" s="20">
        <f t="shared" si="6"/>
        <v>31.285415077999996</v>
      </c>
      <c r="I49" s="20">
        <f t="shared" si="6"/>
        <v>31.285415077999996</v>
      </c>
      <c r="J49" s="20">
        <f t="shared" si="6"/>
        <v>31.285415077999996</v>
      </c>
      <c r="K49" s="20">
        <f t="shared" si="6"/>
        <v>31.285415077999996</v>
      </c>
      <c r="L49" s="20">
        <f t="shared" si="6"/>
        <v>161.32818743912429</v>
      </c>
      <c r="M49" s="20">
        <f t="shared" si="6"/>
        <v>53.864636202976314</v>
      </c>
      <c r="N49" s="20">
        <f t="shared" si="6"/>
        <v>31.285415077999996</v>
      </c>
      <c r="O49" s="20">
        <f t="shared" si="6"/>
        <v>57.136365343985389</v>
      </c>
      <c r="P49" s="20">
        <f t="shared" si="6"/>
        <v>31.285415077999996</v>
      </c>
      <c r="Q49" s="20">
        <f t="shared" si="6"/>
        <v>60.882168037526675</v>
      </c>
      <c r="R49" s="20">
        <f t="shared" si="6"/>
        <v>31.285415077999996</v>
      </c>
      <c r="S49" s="20">
        <f t="shared" si="6"/>
        <v>65.170737541362087</v>
      </c>
      <c r="T49" s="20">
        <f t="shared" si="6"/>
        <v>31.285415077999996</v>
      </c>
      <c r="U49" s="20">
        <f t="shared" si="6"/>
        <v>3338.2385769663033</v>
      </c>
      <c r="V49" s="20">
        <f t="shared" si="6"/>
        <v>321.6686658495438</v>
      </c>
      <c r="W49" s="20">
        <f t="shared" si="6"/>
        <v>75.702160560538402</v>
      </c>
      <c r="X49" s="20">
        <f t="shared" si="6"/>
        <v>31.285415077999996</v>
      </c>
      <c r="Y49" s="20">
        <f t="shared" si="6"/>
        <v>82.138146980958226</v>
      </c>
      <c r="Z49" s="20">
        <f t="shared" si="6"/>
        <v>31.285415077999996</v>
      </c>
      <c r="AA49" s="20">
        <f t="shared" si="6"/>
        <v>89.506707833696879</v>
      </c>
      <c r="AB49" s="20">
        <f t="shared" si="6"/>
        <v>31.285415077999996</v>
      </c>
      <c r="AC49" s="20">
        <f t="shared" si="6"/>
        <v>97.942973153997372</v>
      </c>
      <c r="AD49" s="20">
        <f t="shared" si="6"/>
        <v>31.285415077999996</v>
      </c>
      <c r="AE49" s="20">
        <f t="shared" si="6"/>
        <v>107.6016533192094</v>
      </c>
      <c r="AF49" s="20">
        <f t="shared" si="6"/>
        <v>534.50991074247031</v>
      </c>
      <c r="AG49" s="20">
        <f t="shared" si="6"/>
        <v>118.65987624036065</v>
      </c>
      <c r="AH49" s="20">
        <f t="shared" si="6"/>
        <v>31.285415077999996</v>
      </c>
      <c r="AI49" s="20">
        <f t="shared" si="6"/>
        <v>131.32043566278671</v>
      </c>
      <c r="AJ49" s="20">
        <f t="shared" si="6"/>
        <v>31.285415077999996</v>
      </c>
      <c r="AK49" s="20">
        <f t="shared" si="6"/>
        <v>145.8155101455223</v>
      </c>
      <c r="AL49" s="20">
        <f t="shared" si="6"/>
        <v>31.285415077999996</v>
      </c>
      <c r="AM49" s="20">
        <f t="shared" si="6"/>
        <v>162.41092092080629</v>
      </c>
      <c r="AN49" s="20">
        <f t="shared" si="6"/>
        <v>31.285415077999996</v>
      </c>
      <c r="AO49" s="20">
        <f t="shared" si="6"/>
        <v>3449.5688629174292</v>
      </c>
      <c r="AP49" s="20">
        <f t="shared" si="6"/>
        <v>3990.9604137488818</v>
      </c>
      <c r="AQ49" s="20">
        <f t="shared" si="6"/>
        <v>203.16420494598225</v>
      </c>
      <c r="AR49" s="20">
        <f t="shared" si="6"/>
        <v>31.285415077999996</v>
      </c>
      <c r="AS49" s="20">
        <f t="shared" si="6"/>
        <v>228.06944159785292</v>
      </c>
      <c r="AT49" s="20">
        <f t="shared" si="6"/>
        <v>31.285415077999996</v>
      </c>
      <c r="AU49" s="20">
        <f t="shared" si="6"/>
        <v>256.58344704057959</v>
      </c>
      <c r="AV49" s="20">
        <f t="shared" si="6"/>
        <v>31.285415077999996</v>
      </c>
      <c r="AW49" s="20">
        <f t="shared" si="6"/>
        <v>289.22913187195741</v>
      </c>
      <c r="AX49" s="20">
        <f t="shared" si="6"/>
        <v>31.285415077999996</v>
      </c>
      <c r="AY49" s="20">
        <f t="shared" si="6"/>
        <v>326.60517643540186</v>
      </c>
      <c r="AZ49" s="18">
        <f t="shared" si="3"/>
        <v>15161.499103527258</v>
      </c>
    </row>
    <row r="50" spans="1:52" ht="12.75" customHeight="1">
      <c r="AZ50" s="18"/>
    </row>
    <row r="51" spans="1:52" ht="12.75" customHeight="1">
      <c r="A51" s="4" t="s">
        <v>144</v>
      </c>
      <c r="B51" s="28">
        <f t="shared" ref="B51:AY51" si="7">1/(1+$B$30)^B38</f>
        <v>1</v>
      </c>
      <c r="C51" s="20">
        <f t="shared" si="7"/>
        <v>0.970873786407767</v>
      </c>
      <c r="D51" s="20">
        <f t="shared" si="7"/>
        <v>0.94259590913375435</v>
      </c>
      <c r="E51" s="20">
        <f t="shared" si="7"/>
        <v>0.91514165935315961</v>
      </c>
      <c r="F51" s="20">
        <f t="shared" si="7"/>
        <v>0.888487047915689</v>
      </c>
      <c r="G51" s="20">
        <f t="shared" si="7"/>
        <v>0.86260878438416411</v>
      </c>
      <c r="H51" s="20">
        <f t="shared" si="7"/>
        <v>0.83748425668365445</v>
      </c>
      <c r="I51" s="20">
        <f t="shared" si="7"/>
        <v>0.81309151134335378</v>
      </c>
      <c r="J51" s="20">
        <f t="shared" si="7"/>
        <v>0.78940923431393573</v>
      </c>
      <c r="K51" s="20">
        <f t="shared" si="7"/>
        <v>0.76641673234362695</v>
      </c>
      <c r="L51" s="20">
        <f t="shared" si="7"/>
        <v>0.74409391489672516</v>
      </c>
      <c r="M51" s="20">
        <f t="shared" si="7"/>
        <v>0.72242127659876232</v>
      </c>
      <c r="N51" s="20">
        <f t="shared" si="7"/>
        <v>0.70137988019297326</v>
      </c>
      <c r="O51" s="20">
        <f t="shared" si="7"/>
        <v>0.68095133999317792</v>
      </c>
      <c r="P51" s="20">
        <f t="shared" si="7"/>
        <v>0.66111780581861923</v>
      </c>
      <c r="Q51" s="20">
        <f t="shared" si="7"/>
        <v>0.64186194739671765</v>
      </c>
      <c r="R51" s="20">
        <f t="shared" si="7"/>
        <v>0.62316693922011435</v>
      </c>
      <c r="S51" s="20">
        <f t="shared" si="7"/>
        <v>0.60501644584477121</v>
      </c>
      <c r="T51" s="20">
        <f t="shared" si="7"/>
        <v>0.5873946076162827</v>
      </c>
      <c r="U51" s="20">
        <f t="shared" si="7"/>
        <v>0.57028602681192497</v>
      </c>
      <c r="V51" s="20">
        <f t="shared" si="7"/>
        <v>0.55367575418633497</v>
      </c>
      <c r="W51" s="20">
        <f t="shared" si="7"/>
        <v>0.5375492759090631</v>
      </c>
      <c r="X51" s="20">
        <f t="shared" si="7"/>
        <v>0.52189250088258554</v>
      </c>
      <c r="Y51" s="20">
        <f t="shared" si="7"/>
        <v>0.50669174842969467</v>
      </c>
      <c r="Z51" s="20">
        <f t="shared" si="7"/>
        <v>0.49193373633950943</v>
      </c>
      <c r="AA51" s="20">
        <f t="shared" si="7"/>
        <v>0.47760556926165965</v>
      </c>
      <c r="AB51" s="20">
        <f t="shared" si="7"/>
        <v>0.46369472743850448</v>
      </c>
      <c r="AC51" s="20">
        <f t="shared" si="7"/>
        <v>0.45018905576553836</v>
      </c>
      <c r="AD51" s="20">
        <f t="shared" si="7"/>
        <v>0.4370767531704256</v>
      </c>
      <c r="AE51" s="20">
        <f t="shared" si="7"/>
        <v>0.42434636230138412</v>
      </c>
      <c r="AF51" s="20">
        <f t="shared" si="7"/>
        <v>0.41198675951590691</v>
      </c>
      <c r="AG51" s="20">
        <f t="shared" si="7"/>
        <v>0.39998714516107459</v>
      </c>
      <c r="AH51" s="20">
        <f t="shared" si="7"/>
        <v>0.38833703413696569</v>
      </c>
      <c r="AI51" s="20">
        <f t="shared" si="7"/>
        <v>0.37702624673491814</v>
      </c>
      <c r="AJ51" s="20">
        <f t="shared" si="7"/>
        <v>0.36604489974263904</v>
      </c>
      <c r="AK51" s="20">
        <f t="shared" si="7"/>
        <v>0.35538339780838735</v>
      </c>
      <c r="AL51" s="20">
        <f t="shared" si="7"/>
        <v>0.34503242505668674</v>
      </c>
      <c r="AM51" s="20">
        <f t="shared" si="7"/>
        <v>0.33498293694823961</v>
      </c>
      <c r="AN51" s="20">
        <f t="shared" si="7"/>
        <v>0.3252261523769317</v>
      </c>
      <c r="AO51" s="20">
        <f t="shared" si="7"/>
        <v>0.31575354599702099</v>
      </c>
      <c r="AP51" s="20">
        <f t="shared" si="7"/>
        <v>0.30655684077380685</v>
      </c>
      <c r="AQ51" s="20">
        <f t="shared" si="7"/>
        <v>0.29762800075126877</v>
      </c>
      <c r="AR51" s="20">
        <f t="shared" si="7"/>
        <v>0.28895922403035801</v>
      </c>
      <c r="AS51" s="20">
        <f t="shared" si="7"/>
        <v>0.28054293595180391</v>
      </c>
      <c r="AT51" s="20">
        <f t="shared" si="7"/>
        <v>0.27237178247747956</v>
      </c>
      <c r="AU51" s="20">
        <f t="shared" si="7"/>
        <v>0.26443862376454325</v>
      </c>
      <c r="AV51" s="20">
        <f t="shared" si="7"/>
        <v>0.25673652792674101</v>
      </c>
      <c r="AW51" s="20">
        <f t="shared" si="7"/>
        <v>0.24925876497741845</v>
      </c>
      <c r="AX51" s="20">
        <f t="shared" si="7"/>
        <v>0.24199880094894996</v>
      </c>
      <c r="AY51" s="20">
        <f t="shared" si="7"/>
        <v>0.2349502921834466</v>
      </c>
      <c r="AZ51" s="18"/>
    </row>
    <row r="52" spans="1:52" ht="12.75" customHeight="1">
      <c r="A52" s="4" t="s">
        <v>145</v>
      </c>
      <c r="B52" s="20">
        <f t="shared" ref="B52:AY52" si="8">B43*B51</f>
        <v>61.268000000000001</v>
      </c>
      <c r="C52" s="20">
        <f t="shared" si="8"/>
        <v>0.24821357281553399</v>
      </c>
      <c r="D52" s="20">
        <f t="shared" si="8"/>
        <v>0.24098405127721748</v>
      </c>
      <c r="E52" s="20">
        <f t="shared" si="8"/>
        <v>0.23396509832739559</v>
      </c>
      <c r="F52" s="20">
        <f t="shared" si="8"/>
        <v>0.22715058090038409</v>
      </c>
      <c r="G52" s="20">
        <f t="shared" si="8"/>
        <v>0.22053454456347971</v>
      </c>
      <c r="H52" s="20">
        <f t="shared" si="8"/>
        <v>0.21411120831405797</v>
      </c>
      <c r="I52" s="20">
        <f t="shared" si="8"/>
        <v>0.20787495952821161</v>
      </c>
      <c r="J52" s="20">
        <f t="shared" si="8"/>
        <v>0.20182034905651614</v>
      </c>
      <c r="K52" s="20">
        <f t="shared" si="8"/>
        <v>0.19594208646263703</v>
      </c>
      <c r="L52" s="20">
        <f t="shared" si="8"/>
        <v>0.19023503540061845</v>
      </c>
      <c r="M52" s="20">
        <f t="shared" si="8"/>
        <v>0.18469420912681406</v>
      </c>
      <c r="N52" s="20">
        <f t="shared" si="8"/>
        <v>0.17931476614253794</v>
      </c>
      <c r="O52" s="20">
        <f t="shared" si="8"/>
        <v>0.17409200596362906</v>
      </c>
      <c r="P52" s="20">
        <f t="shared" si="8"/>
        <v>0.16902136501323209</v>
      </c>
      <c r="Q52" s="20">
        <f t="shared" si="8"/>
        <v>0.16409841263420588</v>
      </c>
      <c r="R52" s="20">
        <f t="shared" si="8"/>
        <v>0.15931884721767567</v>
      </c>
      <c r="S52" s="20">
        <f t="shared" si="8"/>
        <v>0.15467849244434528</v>
      </c>
      <c r="T52" s="20">
        <f t="shared" si="8"/>
        <v>0.1501732936352867</v>
      </c>
      <c r="U52" s="20">
        <f t="shared" si="8"/>
        <v>0.14579931420901621</v>
      </c>
      <c r="V52" s="20">
        <f t="shared" si="8"/>
        <v>0.14155273224176332</v>
      </c>
      <c r="W52" s="20">
        <f t="shared" si="8"/>
        <v>0.13742983712792556</v>
      </c>
      <c r="X52" s="20">
        <f t="shared" si="8"/>
        <v>0.1334270263377918</v>
      </c>
      <c r="Y52" s="20">
        <f t="shared" si="8"/>
        <v>0.12954080226970077</v>
      </c>
      <c r="Z52" s="20">
        <f t="shared" si="8"/>
        <v>0.12576776919388427</v>
      </c>
      <c r="AA52" s="20">
        <f t="shared" si="8"/>
        <v>0.12210463028532452</v>
      </c>
      <c r="AB52" s="20">
        <f t="shared" si="8"/>
        <v>0.11854818474303351</v>
      </c>
      <c r="AC52" s="20">
        <f t="shared" si="8"/>
        <v>0.11509532499323642</v>
      </c>
      <c r="AD52" s="20">
        <f t="shared" si="8"/>
        <v>0.11174303397401596</v>
      </c>
      <c r="AE52" s="20">
        <f t="shared" si="8"/>
        <v>0.10848838249904462</v>
      </c>
      <c r="AF52" s="20">
        <f t="shared" si="8"/>
        <v>0.10532852669810157</v>
      </c>
      <c r="AG52" s="20">
        <f t="shared" si="8"/>
        <v>0.10226070553213742</v>
      </c>
      <c r="AH52" s="20">
        <f t="shared" si="8"/>
        <v>9.9282238380715968E-2</v>
      </c>
      <c r="AI52" s="20">
        <f t="shared" si="8"/>
        <v>9.6390522699724243E-2</v>
      </c>
      <c r="AJ52" s="20">
        <f t="shared" si="8"/>
        <v>9.3583031747305104E-2</v>
      </c>
      <c r="AK52" s="20">
        <f t="shared" si="8"/>
        <v>9.085731237602436E-2</v>
      </c>
      <c r="AL52" s="20">
        <f t="shared" si="8"/>
        <v>8.8210982889344036E-2</v>
      </c>
      <c r="AM52" s="20">
        <f t="shared" si="8"/>
        <v>8.5641730960528198E-2</v>
      </c>
      <c r="AN52" s="20">
        <f t="shared" si="8"/>
        <v>8.3147311612163308E-2</v>
      </c>
      <c r="AO52" s="20">
        <f t="shared" si="8"/>
        <v>8.0725545254527464E-2</v>
      </c>
      <c r="AP52" s="20">
        <f t="shared" si="8"/>
        <v>7.8374315781094647E-2</v>
      </c>
      <c r="AQ52" s="20">
        <f t="shared" si="8"/>
        <v>7.6091568719509367E-2</v>
      </c>
      <c r="AR52" s="20">
        <f t="shared" si="8"/>
        <v>7.3875309436416847E-2</v>
      </c>
      <c r="AS52" s="20">
        <f t="shared" si="8"/>
        <v>7.1723601394579464E-2</v>
      </c>
      <c r="AT52" s="20">
        <f t="shared" si="8"/>
        <v>6.9634564460756776E-2</v>
      </c>
      <c r="AU52" s="20">
        <f t="shared" si="8"/>
        <v>6.7606373262870653E-2</v>
      </c>
      <c r="AV52" s="20">
        <f t="shared" si="8"/>
        <v>6.5637255595020053E-2</v>
      </c>
      <c r="AW52" s="20">
        <f t="shared" si="8"/>
        <v>6.3725490868951504E-2</v>
      </c>
      <c r="AX52" s="20">
        <f t="shared" si="8"/>
        <v>6.1869408610632531E-2</v>
      </c>
      <c r="AY52" s="20">
        <f t="shared" si="8"/>
        <v>6.0067387000614113E-2</v>
      </c>
      <c r="AZ52" s="18">
        <f t="shared" ref="AZ52:AZ53" si="9">SUM(B52:AY52)</f>
        <v>67.787753099979554</v>
      </c>
    </row>
    <row r="53" spans="1:52" ht="12.75" customHeight="1">
      <c r="A53" s="4" t="s">
        <v>146</v>
      </c>
      <c r="B53" s="20">
        <f t="shared" ref="B53:AY53" si="10">B49*B51</f>
        <v>31.285415077999996</v>
      </c>
      <c r="C53" s="20">
        <f t="shared" si="10"/>
        <v>30.374189396116503</v>
      </c>
      <c r="D53" s="20">
        <f t="shared" si="10"/>
        <v>29.489504268074274</v>
      </c>
      <c r="E53" s="20">
        <f t="shared" si="10"/>
        <v>28.630586668033274</v>
      </c>
      <c r="F53" s="20">
        <f t="shared" si="10"/>
        <v>27.796686085469201</v>
      </c>
      <c r="G53" s="20">
        <f t="shared" si="10"/>
        <v>26.987073869387576</v>
      </c>
      <c r="H53" s="20">
        <f t="shared" si="10"/>
        <v>26.201042591638423</v>
      </c>
      <c r="I53" s="20">
        <f t="shared" si="10"/>
        <v>25.437905428775164</v>
      </c>
      <c r="J53" s="20">
        <f t="shared" si="10"/>
        <v>24.696995561917635</v>
      </c>
      <c r="K53" s="20">
        <f t="shared" si="10"/>
        <v>23.977665594094795</v>
      </c>
      <c r="L53" s="20">
        <f t="shared" si="10"/>
        <v>120.04332257477067</v>
      </c>
      <c r="M53" s="20">
        <f t="shared" si="10"/>
        <v>38.912959249282061</v>
      </c>
      <c r="N53" s="20">
        <f t="shared" si="10"/>
        <v>21.942960679195078</v>
      </c>
      <c r="O53" s="20">
        <f t="shared" si="10"/>
        <v>38.907084543326626</v>
      </c>
      <c r="P53" s="20">
        <f t="shared" si="10"/>
        <v>20.683344970492104</v>
      </c>
      <c r="Q53" s="20">
        <f t="shared" si="10"/>
        <v>39.077946938301068</v>
      </c>
      <c r="R53" s="20">
        <f t="shared" si="10"/>
        <v>19.496036356388071</v>
      </c>
      <c r="S53" s="20">
        <f t="shared" si="10"/>
        <v>39.429368000357293</v>
      </c>
      <c r="T53" s="20">
        <f t="shared" si="10"/>
        <v>18.376884113854342</v>
      </c>
      <c r="U53" s="20">
        <f t="shared" si="10"/>
        <v>1903.7508146084076</v>
      </c>
      <c r="V53" s="20">
        <f t="shared" si="10"/>
        <v>178.10014116235834</v>
      </c>
      <c r="W53" s="20">
        <f t="shared" si="10"/>
        <v>40.693641594069049</v>
      </c>
      <c r="X53" s="20">
        <f t="shared" si="10"/>
        <v>16.327623516207169</v>
      </c>
      <c r="Y53" s="20">
        <f t="shared" si="10"/>
        <v>41.618721306556971</v>
      </c>
      <c r="Z53" s="20">
        <f t="shared" si="10"/>
        <v>15.390351132252963</v>
      </c>
      <c r="AA53" s="20">
        <f t="shared" si="10"/>
        <v>42.748902147649851</v>
      </c>
      <c r="AB53" s="20">
        <f t="shared" si="10"/>
        <v>14.506882017393687</v>
      </c>
      <c r="AC53" s="20">
        <f t="shared" si="10"/>
        <v>44.092854603067551</v>
      </c>
      <c r="AD53" s="20">
        <f t="shared" si="10"/>
        <v>13.674127643881317</v>
      </c>
      <c r="AE53" s="20">
        <f t="shared" si="10"/>
        <v>45.660370163621167</v>
      </c>
      <c r="AF53" s="20">
        <f t="shared" si="10"/>
        <v>220.21100605592699</v>
      </c>
      <c r="AG53" s="20">
        <f t="shared" si="10"/>
        <v>47.462425142548277</v>
      </c>
      <c r="AH53" s="20">
        <f t="shared" si="10"/>
        <v>12.149285303134425</v>
      </c>
      <c r="AI53" s="20">
        <f t="shared" si="10"/>
        <v>49.511250977534765</v>
      </c>
      <c r="AJ53" s="20">
        <f t="shared" si="10"/>
        <v>11.451866625633356</v>
      </c>
      <c r="AK53" s="20">
        <f t="shared" si="10"/>
        <v>51.820411448679089</v>
      </c>
      <c r="AL53" s="20">
        <f t="shared" si="10"/>
        <v>10.794482633267371</v>
      </c>
      <c r="AM53" s="20">
        <f t="shared" si="10"/>
        <v>54.404887282519979</v>
      </c>
      <c r="AN53" s="20">
        <f t="shared" si="10"/>
        <v>10.174835171333184</v>
      </c>
      <c r="AO53" s="20">
        <f t="shared" si="10"/>
        <v>1089.2136006270898</v>
      </c>
      <c r="AP53" s="20">
        <f t="shared" si="10"/>
        <v>1223.4562160921823</v>
      </c>
      <c r="AQ53" s="20">
        <f t="shared" si="10"/>
        <v>60.467356142293731</v>
      </c>
      <c r="AR53" s="20">
        <f t="shared" si="10"/>
        <v>9.0402092644065419</v>
      </c>
      <c r="AS53" s="20">
        <f t="shared" si="10"/>
        <v>63.983270746750129</v>
      </c>
      <c r="AT53" s="20">
        <f t="shared" si="10"/>
        <v>8.5212642703426749</v>
      </c>
      <c r="AU53" s="20">
        <f t="shared" si="10"/>
        <v>67.850573616173435</v>
      </c>
      <c r="AV53" s="20">
        <f t="shared" si="10"/>
        <v>8.0321088418726294</v>
      </c>
      <c r="AW53" s="20">
        <f t="shared" si="10"/>
        <v>72.092896205895002</v>
      </c>
      <c r="AX53" s="20">
        <f t="shared" si="10"/>
        <v>7.5710329360661985</v>
      </c>
      <c r="AY53" s="20">
        <f t="shared" si="10"/>
        <v>76.735981632123796</v>
      </c>
      <c r="AZ53" s="18">
        <f t="shared" si="9"/>
        <v>6143.2563628787138</v>
      </c>
    </row>
    <row r="54" spans="1:52" ht="12.75" customHeight="1">
      <c r="B54" s="29">
        <f t="shared" ref="B54:AZ54" si="11">B53-B52</f>
        <v>-29.982584922000004</v>
      </c>
      <c r="C54" s="29">
        <f t="shared" si="11"/>
        <v>30.125975823300969</v>
      </c>
      <c r="D54" s="29">
        <f t="shared" si="11"/>
        <v>29.248520216797058</v>
      </c>
      <c r="E54" s="29">
        <f t="shared" si="11"/>
        <v>28.396621569705879</v>
      </c>
      <c r="F54" s="29">
        <f t="shared" si="11"/>
        <v>27.569535504568815</v>
      </c>
      <c r="G54" s="29">
        <f t="shared" si="11"/>
        <v>26.766539324824095</v>
      </c>
      <c r="H54" s="29">
        <f t="shared" si="11"/>
        <v>25.986931383324364</v>
      </c>
      <c r="I54" s="29">
        <f t="shared" si="11"/>
        <v>25.230030469246952</v>
      </c>
      <c r="J54" s="29">
        <f t="shared" si="11"/>
        <v>24.49517521286112</v>
      </c>
      <c r="K54" s="29">
        <f t="shared" si="11"/>
        <v>23.781723507632158</v>
      </c>
      <c r="L54" s="29">
        <f t="shared" si="11"/>
        <v>119.85308753937005</v>
      </c>
      <c r="M54" s="29">
        <f t="shared" si="11"/>
        <v>38.728265040155243</v>
      </c>
      <c r="N54" s="29">
        <f t="shared" si="11"/>
        <v>21.763645913052539</v>
      </c>
      <c r="O54" s="29">
        <f t="shared" si="11"/>
        <v>38.732992537362996</v>
      </c>
      <c r="P54" s="29">
        <f t="shared" si="11"/>
        <v>20.514323605478872</v>
      </c>
      <c r="Q54" s="29">
        <f t="shared" si="11"/>
        <v>38.913848525666864</v>
      </c>
      <c r="R54" s="29">
        <f t="shared" si="11"/>
        <v>19.336717509170395</v>
      </c>
      <c r="S54" s="29">
        <f t="shared" si="11"/>
        <v>39.274689507912946</v>
      </c>
      <c r="T54" s="29">
        <f t="shared" si="11"/>
        <v>18.226710820219054</v>
      </c>
      <c r="U54" s="29">
        <f t="shared" si="11"/>
        <v>1903.6050152941987</v>
      </c>
      <c r="V54" s="29">
        <f t="shared" si="11"/>
        <v>177.95858843011658</v>
      </c>
      <c r="W54" s="29">
        <f t="shared" si="11"/>
        <v>40.556211756941124</v>
      </c>
      <c r="X54" s="29">
        <f t="shared" si="11"/>
        <v>16.194196489869377</v>
      </c>
      <c r="Y54" s="29">
        <f t="shared" si="11"/>
        <v>41.489180504287269</v>
      </c>
      <c r="Z54" s="29">
        <f t="shared" si="11"/>
        <v>15.26458336305908</v>
      </c>
      <c r="AA54" s="29">
        <f t="shared" si="11"/>
        <v>42.62679751736453</v>
      </c>
      <c r="AB54" s="29">
        <f t="shared" si="11"/>
        <v>14.388333832650654</v>
      </c>
      <c r="AC54" s="29">
        <f t="shared" si="11"/>
        <v>43.977759278074316</v>
      </c>
      <c r="AD54" s="29">
        <f t="shared" si="11"/>
        <v>13.562384609907301</v>
      </c>
      <c r="AE54" s="29">
        <f t="shared" si="11"/>
        <v>45.55188178112212</v>
      </c>
      <c r="AF54" s="29">
        <f t="shared" si="11"/>
        <v>220.1056775292289</v>
      </c>
      <c r="AG54" s="29">
        <f t="shared" si="11"/>
        <v>47.360164437016138</v>
      </c>
      <c r="AH54" s="29">
        <f t="shared" si="11"/>
        <v>12.050003064753708</v>
      </c>
      <c r="AI54" s="29">
        <f t="shared" si="11"/>
        <v>49.414860454835043</v>
      </c>
      <c r="AJ54" s="29">
        <f t="shared" si="11"/>
        <v>11.35828359388605</v>
      </c>
      <c r="AK54" s="29">
        <f t="shared" si="11"/>
        <v>51.729554136303065</v>
      </c>
      <c r="AL54" s="29">
        <f t="shared" si="11"/>
        <v>10.706271650378028</v>
      </c>
      <c r="AM54" s="29">
        <f t="shared" si="11"/>
        <v>54.319245551559455</v>
      </c>
      <c r="AN54" s="29">
        <f t="shared" si="11"/>
        <v>10.09168785972102</v>
      </c>
      <c r="AO54" s="29">
        <f t="shared" si="11"/>
        <v>1089.1328750818352</v>
      </c>
      <c r="AP54" s="29">
        <f t="shared" si="11"/>
        <v>1223.3778417764013</v>
      </c>
      <c r="AQ54" s="29">
        <f t="shared" si="11"/>
        <v>60.391264573574219</v>
      </c>
      <c r="AR54" s="29">
        <f t="shared" si="11"/>
        <v>8.9663339549701249</v>
      </c>
      <c r="AS54" s="29">
        <f t="shared" si="11"/>
        <v>63.911547145355549</v>
      </c>
      <c r="AT54" s="29">
        <f t="shared" si="11"/>
        <v>8.4516297058819188</v>
      </c>
      <c r="AU54" s="29">
        <f t="shared" si="11"/>
        <v>67.782967242910559</v>
      </c>
      <c r="AV54" s="29">
        <f t="shared" si="11"/>
        <v>7.966471586277609</v>
      </c>
      <c r="AW54" s="29">
        <f t="shared" si="11"/>
        <v>72.029170715026055</v>
      </c>
      <c r="AX54" s="29">
        <f t="shared" si="11"/>
        <v>7.5091635274555664</v>
      </c>
      <c r="AY54" s="29">
        <f t="shared" si="11"/>
        <v>76.675914245123181</v>
      </c>
      <c r="AZ54" s="29">
        <f t="shared" si="11"/>
        <v>6075.4686097787344</v>
      </c>
    </row>
    <row r="55" spans="1:52" ht="12.75" customHeight="1">
      <c r="A55" s="4" t="s">
        <v>147</v>
      </c>
      <c r="B55" s="28">
        <f t="shared" ref="B55:AY55" si="12">1/(1+$B$31)^B38</f>
        <v>1</v>
      </c>
      <c r="C55" s="20">
        <f t="shared" si="12"/>
        <v>0.92592592592592582</v>
      </c>
      <c r="D55" s="20">
        <f t="shared" si="12"/>
        <v>0.85733882030178321</v>
      </c>
      <c r="E55" s="20">
        <f t="shared" si="12"/>
        <v>0.79383224102016958</v>
      </c>
      <c r="F55" s="20">
        <f t="shared" si="12"/>
        <v>0.73502985279645328</v>
      </c>
      <c r="G55" s="20">
        <f t="shared" si="12"/>
        <v>0.68058319703375303</v>
      </c>
      <c r="H55" s="20">
        <f t="shared" si="12"/>
        <v>0.63016962688310452</v>
      </c>
      <c r="I55" s="20">
        <f t="shared" si="12"/>
        <v>0.58349039526213387</v>
      </c>
      <c r="J55" s="20">
        <f t="shared" si="12"/>
        <v>0.54026888450197574</v>
      </c>
      <c r="K55" s="20">
        <f t="shared" si="12"/>
        <v>0.50024896713145905</v>
      </c>
      <c r="L55" s="20">
        <f t="shared" si="12"/>
        <v>0.46319348808468425</v>
      </c>
      <c r="M55" s="20">
        <f t="shared" si="12"/>
        <v>0.42888285933767062</v>
      </c>
      <c r="N55" s="20">
        <f t="shared" si="12"/>
        <v>0.39711375864599124</v>
      </c>
      <c r="O55" s="20">
        <f t="shared" si="12"/>
        <v>0.36769792467221413</v>
      </c>
      <c r="P55" s="20">
        <f t="shared" si="12"/>
        <v>0.34046104136316119</v>
      </c>
      <c r="Q55" s="20">
        <f t="shared" si="12"/>
        <v>0.31524170496588994</v>
      </c>
      <c r="R55" s="20">
        <f t="shared" si="12"/>
        <v>0.29189046756100923</v>
      </c>
      <c r="S55" s="20">
        <f t="shared" si="12"/>
        <v>0.27026895144537894</v>
      </c>
      <c r="T55" s="20">
        <f t="shared" si="12"/>
        <v>0.25024902911609154</v>
      </c>
      <c r="U55" s="20">
        <f t="shared" si="12"/>
        <v>0.23171206399638106</v>
      </c>
      <c r="V55" s="20">
        <f t="shared" si="12"/>
        <v>0.21454820740405653</v>
      </c>
      <c r="W55" s="20">
        <f t="shared" si="12"/>
        <v>0.19865574759634863</v>
      </c>
      <c r="X55" s="20">
        <f t="shared" si="12"/>
        <v>0.18394050703365611</v>
      </c>
      <c r="Y55" s="20">
        <f t="shared" si="12"/>
        <v>0.17031528429042234</v>
      </c>
      <c r="Z55" s="20">
        <f t="shared" si="12"/>
        <v>0.1576993373059466</v>
      </c>
      <c r="AA55" s="20">
        <f t="shared" si="12"/>
        <v>0.1460179049129135</v>
      </c>
      <c r="AB55" s="20">
        <f t="shared" si="12"/>
        <v>0.13520176380825324</v>
      </c>
      <c r="AC55" s="20">
        <f t="shared" si="12"/>
        <v>0.12518681834097523</v>
      </c>
      <c r="AD55" s="20">
        <f t="shared" si="12"/>
        <v>0.11591372068608817</v>
      </c>
      <c r="AE55" s="20">
        <f t="shared" si="12"/>
        <v>0.10732751915378534</v>
      </c>
      <c r="AF55" s="20">
        <f t="shared" si="12"/>
        <v>9.9377332549801231E-2</v>
      </c>
      <c r="AG55" s="20">
        <f t="shared" si="12"/>
        <v>9.2016048657223348E-2</v>
      </c>
      <c r="AH55" s="20">
        <f t="shared" si="12"/>
        <v>8.5200045052984577E-2</v>
      </c>
      <c r="AI55" s="20">
        <f t="shared" si="12"/>
        <v>7.8888930604615354E-2</v>
      </c>
      <c r="AJ55" s="20">
        <f t="shared" si="12"/>
        <v>7.3045306115384581E-2</v>
      </c>
      <c r="AK55" s="20">
        <f t="shared" si="12"/>
        <v>6.7634542699430159E-2</v>
      </c>
      <c r="AL55" s="20">
        <f t="shared" si="12"/>
        <v>6.2624576573546434E-2</v>
      </c>
      <c r="AM55" s="20">
        <f t="shared" si="12"/>
        <v>5.7985719049580033E-2</v>
      </c>
      <c r="AN55" s="20">
        <f t="shared" si="12"/>
        <v>5.3690480601462989E-2</v>
      </c>
      <c r="AO55" s="20">
        <f t="shared" si="12"/>
        <v>4.9713407964317585E-2</v>
      </c>
      <c r="AP55" s="20">
        <f t="shared" si="12"/>
        <v>4.6030933300294057E-2</v>
      </c>
      <c r="AQ55" s="20">
        <f t="shared" si="12"/>
        <v>4.2621234537309309E-2</v>
      </c>
      <c r="AR55" s="20">
        <f t="shared" si="12"/>
        <v>3.9464106053064177E-2</v>
      </c>
      <c r="AS55" s="20">
        <f t="shared" si="12"/>
        <v>3.6540838938022388E-2</v>
      </c>
      <c r="AT55" s="20">
        <f t="shared" si="12"/>
        <v>3.3834110127798502E-2</v>
      </c>
      <c r="AU55" s="20">
        <f t="shared" si="12"/>
        <v>3.1327879747961578E-2</v>
      </c>
      <c r="AV55" s="20">
        <f t="shared" si="12"/>
        <v>2.900729606292738E-2</v>
      </c>
      <c r="AW55" s="20">
        <f t="shared" si="12"/>
        <v>2.6858607465673496E-2</v>
      </c>
      <c r="AX55" s="20">
        <f t="shared" si="12"/>
        <v>2.4869080986734723E-2</v>
      </c>
      <c r="AY55" s="20">
        <f t="shared" si="12"/>
        <v>2.3026926839569185E-2</v>
      </c>
      <c r="AZ55" s="18"/>
    </row>
    <row r="56" spans="1:52" ht="12.75" customHeight="1">
      <c r="A56" s="4" t="s">
        <v>148</v>
      </c>
      <c r="B56" s="20">
        <f t="shared" ref="B56:AY56" si="13">B43*B55</f>
        <v>61.268000000000001</v>
      </c>
      <c r="C56" s="20">
        <f t="shared" si="13"/>
        <v>0.23672220370370367</v>
      </c>
      <c r="D56" s="20">
        <f t="shared" si="13"/>
        <v>0.2191872256515775</v>
      </c>
      <c r="E56" s="20">
        <f t="shared" si="13"/>
        <v>0.20295113486257174</v>
      </c>
      <c r="F56" s="20">
        <f t="shared" si="13"/>
        <v>0.18791771746534419</v>
      </c>
      <c r="G56" s="20">
        <f t="shared" si="13"/>
        <v>0.17399788654198536</v>
      </c>
      <c r="H56" s="20">
        <f t="shared" si="13"/>
        <v>0.16110915420554198</v>
      </c>
      <c r="I56" s="20">
        <f t="shared" si="13"/>
        <v>0.14917514278290925</v>
      </c>
      <c r="J56" s="20">
        <f t="shared" si="13"/>
        <v>0.13812513220639744</v>
      </c>
      <c r="K56" s="20">
        <f t="shared" si="13"/>
        <v>0.12789364093184949</v>
      </c>
      <c r="L56" s="20">
        <f t="shared" si="13"/>
        <v>0.11842003789986062</v>
      </c>
      <c r="M56" s="20">
        <f t="shared" si="13"/>
        <v>0.10964818324061169</v>
      </c>
      <c r="N56" s="20">
        <f t="shared" si="13"/>
        <v>0.10152609559315895</v>
      </c>
      <c r="O56" s="20">
        <f t="shared" si="13"/>
        <v>9.4005644067739771E-2</v>
      </c>
      <c r="P56" s="20">
        <f t="shared" si="13"/>
        <v>8.7042263025684963E-2</v>
      </c>
      <c r="Q56" s="20">
        <f t="shared" si="13"/>
        <v>8.0594687986745323E-2</v>
      </c>
      <c r="R56" s="20">
        <f t="shared" si="13"/>
        <v>7.4624711098838267E-2</v>
      </c>
      <c r="S56" s="20">
        <f t="shared" si="13"/>
        <v>6.9096954721146547E-2</v>
      </c>
      <c r="T56" s="20">
        <f t="shared" si="13"/>
        <v>6.3978661778839388E-2</v>
      </c>
      <c r="U56" s="20">
        <f t="shared" si="13"/>
        <v>5.9239501647073506E-2</v>
      </c>
      <c r="V56" s="20">
        <f t="shared" si="13"/>
        <v>5.4851390413956945E-2</v>
      </c>
      <c r="W56" s="20">
        <f t="shared" si="13"/>
        <v>5.0788324457367542E-2</v>
      </c>
      <c r="X56" s="20">
        <f t="shared" si="13"/>
        <v>4.7026226349414384E-2</v>
      </c>
      <c r="Y56" s="20">
        <f t="shared" si="13"/>
        <v>4.3542802175383692E-2</v>
      </c>
      <c r="Z56" s="20">
        <f t="shared" si="13"/>
        <v>4.0317409421651559E-2</v>
      </c>
      <c r="AA56" s="20">
        <f t="shared" si="13"/>
        <v>3.7330934649677371E-2</v>
      </c>
      <c r="AB56" s="20">
        <f t="shared" si="13"/>
        <v>3.4565680231182748E-2</v>
      </c>
      <c r="AC56" s="20">
        <f t="shared" si="13"/>
        <v>3.2005259473317359E-2</v>
      </c>
      <c r="AD56" s="20">
        <f t="shared" si="13"/>
        <v>2.9634499512330888E-2</v>
      </c>
      <c r="AE56" s="20">
        <f t="shared" si="13"/>
        <v>2.7439351400306379E-2</v>
      </c>
      <c r="AF56" s="20">
        <f t="shared" si="13"/>
        <v>2.5406806852135533E-2</v>
      </c>
      <c r="AG56" s="20">
        <f t="shared" si="13"/>
        <v>2.352482115938475E-2</v>
      </c>
      <c r="AH56" s="20">
        <f t="shared" si="13"/>
        <v>2.1782241814245137E-2</v>
      </c>
      <c r="AI56" s="20">
        <f t="shared" si="13"/>
        <v>2.0168742420597349E-2</v>
      </c>
      <c r="AJ56" s="20">
        <f t="shared" si="13"/>
        <v>1.86747615005531E-2</v>
      </c>
      <c r="AK56" s="20">
        <f t="shared" si="13"/>
        <v>1.729144583384546E-2</v>
      </c>
      <c r="AL56" s="20">
        <f t="shared" si="13"/>
        <v>1.6010597994301351E-2</v>
      </c>
      <c r="AM56" s="20">
        <f t="shared" si="13"/>
        <v>1.482462777250125E-2</v>
      </c>
      <c r="AN56" s="20">
        <f t="shared" si="13"/>
        <v>1.3726507196760416E-2</v>
      </c>
      <c r="AO56" s="20">
        <f t="shared" si="13"/>
        <v>1.2709728885889275E-2</v>
      </c>
      <c r="AP56" s="20">
        <f t="shared" si="13"/>
        <v>1.1768267486934512E-2</v>
      </c>
      <c r="AQ56" s="20">
        <f t="shared" si="13"/>
        <v>1.0896543969383807E-2</v>
      </c>
      <c r="AR56" s="20">
        <f t="shared" si="13"/>
        <v>1.0089392564244267E-2</v>
      </c>
      <c r="AS56" s="20">
        <f t="shared" si="13"/>
        <v>9.342030152078025E-3</v>
      </c>
      <c r="AT56" s="20">
        <f t="shared" si="13"/>
        <v>8.6500279185907619E-3</v>
      </c>
      <c r="AU56" s="20">
        <f t="shared" si="13"/>
        <v>8.0092851098062627E-3</v>
      </c>
      <c r="AV56" s="20">
        <f t="shared" si="13"/>
        <v>7.416004731302093E-3</v>
      </c>
      <c r="AW56" s="20">
        <f t="shared" si="13"/>
        <v>6.8666710475019368E-3</v>
      </c>
      <c r="AX56" s="20">
        <f t="shared" si="13"/>
        <v>6.35802874768698E-3</v>
      </c>
      <c r="AY56" s="20">
        <f t="shared" si="13"/>
        <v>5.8870636552657216E-3</v>
      </c>
      <c r="AZ56" s="18">
        <f t="shared" ref="AZ56:AZ57" si="14">SUM(B56:AY56)</f>
        <v>64.390161454309165</v>
      </c>
    </row>
    <row r="57" spans="1:52" ht="12.75" customHeight="1">
      <c r="A57" s="4" t="s">
        <v>149</v>
      </c>
      <c r="B57" s="20">
        <f t="shared" ref="B57:AY57" si="15">B49*B55</f>
        <v>31.285415077999996</v>
      </c>
      <c r="C57" s="20">
        <f t="shared" si="15"/>
        <v>28.967976924074069</v>
      </c>
      <c r="D57" s="20">
        <f t="shared" si="15"/>
        <v>26.822200855624139</v>
      </c>
      <c r="E57" s="20">
        <f t="shared" si="15"/>
        <v>24.83537116261494</v>
      </c>
      <c r="F57" s="20">
        <f t="shared" si="15"/>
        <v>22.995714039458278</v>
      </c>
      <c r="G57" s="20">
        <f t="shared" si="15"/>
        <v>21.292327814313218</v>
      </c>
      <c r="H57" s="20">
        <f t="shared" si="15"/>
        <v>19.715118346586308</v>
      </c>
      <c r="I57" s="20">
        <f t="shared" si="15"/>
        <v>18.254739209802139</v>
      </c>
      <c r="J57" s="20">
        <f t="shared" si="15"/>
        <v>16.902536305372351</v>
      </c>
      <c r="K57" s="20">
        <f t="shared" si="15"/>
        <v>15.650496579048474</v>
      </c>
      <c r="L57" s="20">
        <f t="shared" si="15"/>
        <v>74.726165866307724</v>
      </c>
      <c r="M57" s="20">
        <f t="shared" si="15"/>
        <v>23.101619191915891</v>
      </c>
      <c r="N57" s="20">
        <f t="shared" si="15"/>
        <v>12.423868772424546</v>
      </c>
      <c r="O57" s="20">
        <f t="shared" si="15"/>
        <v>21.008922960296847</v>
      </c>
      <c r="P57" s="20">
        <f t="shared" si="15"/>
        <v>10.651464996934623</v>
      </c>
      <c r="Q57" s="20">
        <f t="shared" si="15"/>
        <v>19.192598454169719</v>
      </c>
      <c r="R57" s="20">
        <f t="shared" si="15"/>
        <v>9.1319144349576664</v>
      </c>
      <c r="S57" s="20">
        <f t="shared" si="15"/>
        <v>17.613626900225924</v>
      </c>
      <c r="T57" s="20">
        <f t="shared" si="15"/>
        <v>7.8291447487634303</v>
      </c>
      <c r="U57" s="20">
        <f t="shared" si="15"/>
        <v>773.51015078120406</v>
      </c>
      <c r="V57" s="20">
        <f t="shared" si="15"/>
        <v>69.013435636074078</v>
      </c>
      <c r="W57" s="20">
        <f t="shared" si="15"/>
        <v>15.038669300812575</v>
      </c>
      <c r="X57" s="20">
        <f t="shared" si="15"/>
        <v>5.7546551122057092</v>
      </c>
      <c r="Y57" s="20">
        <f t="shared" si="15"/>
        <v>13.989381854150395</v>
      </c>
      <c r="Z57" s="20">
        <f t="shared" si="15"/>
        <v>4.9336892251420688</v>
      </c>
      <c r="AA57" s="20">
        <f t="shared" si="15"/>
        <v>13.069581953528681</v>
      </c>
      <c r="AB57" s="20">
        <f t="shared" si="15"/>
        <v>4.2298433000189206</v>
      </c>
      <c r="AC57" s="20">
        <f t="shared" si="15"/>
        <v>12.261169188004482</v>
      </c>
      <c r="AD57" s="20">
        <f t="shared" si="15"/>
        <v>3.6264088648996231</v>
      </c>
      <c r="AE57" s="20">
        <f t="shared" si="15"/>
        <v>11.548618507596418</v>
      </c>
      <c r="AF57" s="20">
        <f t="shared" si="15"/>
        <v>53.118169151019046</v>
      </c>
      <c r="AG57" s="20">
        <f t="shared" si="15"/>
        <v>10.918612945793125</v>
      </c>
      <c r="AH57" s="20">
        <f t="shared" si="15"/>
        <v>2.6655187741469226</v>
      </c>
      <c r="AI57" s="20">
        <f t="shared" si="15"/>
        <v>10.359728735969435</v>
      </c>
      <c r="AJ57" s="20">
        <f t="shared" si="15"/>
        <v>2.2852527213193783</v>
      </c>
      <c r="AK57" s="20">
        <f t="shared" si="15"/>
        <v>9.8621653471765196</v>
      </c>
      <c r="AL57" s="20">
        <f t="shared" si="15"/>
        <v>1.959235872187395</v>
      </c>
      <c r="AM57" s="20">
        <f t="shared" si="15"/>
        <v>9.4175140310974328</v>
      </c>
      <c r="AN57" s="20">
        <f t="shared" si="15"/>
        <v>1.6797289713540766</v>
      </c>
      <c r="AO57" s="20">
        <f t="shared" si="15"/>
        <v>171.48982418322129</v>
      </c>
      <c r="AP57" s="20">
        <f t="shared" si="15"/>
        <v>183.70763260938875</v>
      </c>
      <c r="AQ57" s="20">
        <f t="shared" si="15"/>
        <v>8.6591092285886848</v>
      </c>
      <c r="AR57" s="20">
        <f t="shared" si="15"/>
        <v>1.234650938552325</v>
      </c>
      <c r="AS57" s="20">
        <f t="shared" si="15"/>
        <v>8.3338487321118464</v>
      </c>
      <c r="AT57" s="20">
        <f t="shared" si="15"/>
        <v>1.0585141791429395</v>
      </c>
      <c r="AU57" s="20">
        <f t="shared" si="15"/>
        <v>8.0382153742047446</v>
      </c>
      <c r="AV57" s="20">
        <f t="shared" si="15"/>
        <v>0.90750529761911825</v>
      </c>
      <c r="AW57" s="20">
        <f t="shared" si="15"/>
        <v>7.7682917205864195</v>
      </c>
      <c r="AX57" s="20">
        <f t="shared" si="15"/>
        <v>0.77803952127839349</v>
      </c>
      <c r="AY57" s="20">
        <f t="shared" si="15"/>
        <v>7.5207135032025842</v>
      </c>
      <c r="AZ57" s="18">
        <f t="shared" si="14"/>
        <v>1851.1390982024877</v>
      </c>
    </row>
    <row r="58" spans="1:52" ht="12.75" customHeight="1">
      <c r="B58" s="29">
        <f t="shared" ref="B58:AZ58" si="16">B57-B56</f>
        <v>-29.982584922000004</v>
      </c>
      <c r="C58" s="29">
        <f t="shared" si="16"/>
        <v>28.731254720370366</v>
      </c>
      <c r="D58" s="29">
        <f t="shared" si="16"/>
        <v>26.603013629972562</v>
      </c>
      <c r="E58" s="29">
        <f t="shared" si="16"/>
        <v>24.632420027752367</v>
      </c>
      <c r="F58" s="29">
        <f t="shared" si="16"/>
        <v>22.807796321992935</v>
      </c>
      <c r="G58" s="29">
        <f t="shared" si="16"/>
        <v>21.118329927771232</v>
      </c>
      <c r="H58" s="29">
        <f t="shared" si="16"/>
        <v>19.554009192380768</v>
      </c>
      <c r="I58" s="29">
        <f t="shared" si="16"/>
        <v>18.10556406701923</v>
      </c>
      <c r="J58" s="29">
        <f t="shared" si="16"/>
        <v>16.764411173165954</v>
      </c>
      <c r="K58" s="29">
        <f t="shared" si="16"/>
        <v>15.522602938116624</v>
      </c>
      <c r="L58" s="29">
        <f t="shared" si="16"/>
        <v>74.607745828407857</v>
      </c>
      <c r="M58" s="29">
        <f t="shared" si="16"/>
        <v>22.991971008675279</v>
      </c>
      <c r="N58" s="29">
        <f t="shared" si="16"/>
        <v>12.322342676831386</v>
      </c>
      <c r="O58" s="29">
        <f t="shared" si="16"/>
        <v>20.914917316229108</v>
      </c>
      <c r="P58" s="29">
        <f t="shared" si="16"/>
        <v>10.564422733908938</v>
      </c>
      <c r="Q58" s="29">
        <f t="shared" si="16"/>
        <v>19.112003766182973</v>
      </c>
      <c r="R58" s="29">
        <f t="shared" si="16"/>
        <v>9.0572897238588279</v>
      </c>
      <c r="S58" s="29">
        <f t="shared" si="16"/>
        <v>17.544529945504777</v>
      </c>
      <c r="T58" s="29">
        <f t="shared" si="16"/>
        <v>7.7651660869845909</v>
      </c>
      <c r="U58" s="29">
        <f t="shared" si="16"/>
        <v>773.45091127955698</v>
      </c>
      <c r="V58" s="29">
        <f t="shared" si="16"/>
        <v>68.95858424566012</v>
      </c>
      <c r="W58" s="29">
        <f t="shared" si="16"/>
        <v>14.987880976355207</v>
      </c>
      <c r="X58" s="29">
        <f t="shared" si="16"/>
        <v>5.7076288858562947</v>
      </c>
      <c r="Y58" s="29">
        <f t="shared" si="16"/>
        <v>13.94583905197501</v>
      </c>
      <c r="Z58" s="29">
        <f t="shared" si="16"/>
        <v>4.8933718157204176</v>
      </c>
      <c r="AA58" s="29">
        <f t="shared" si="16"/>
        <v>13.032251018879004</v>
      </c>
      <c r="AB58" s="29">
        <f t="shared" si="16"/>
        <v>4.1952776197877375</v>
      </c>
      <c r="AC58" s="29">
        <f t="shared" si="16"/>
        <v>12.229163928531165</v>
      </c>
      <c r="AD58" s="29">
        <f t="shared" si="16"/>
        <v>3.5967743653872923</v>
      </c>
      <c r="AE58" s="29">
        <f t="shared" si="16"/>
        <v>11.521179156196112</v>
      </c>
      <c r="AF58" s="29">
        <f t="shared" si="16"/>
        <v>53.092762344166914</v>
      </c>
      <c r="AG58" s="29">
        <f t="shared" si="16"/>
        <v>10.895088124633741</v>
      </c>
      <c r="AH58" s="29">
        <f t="shared" si="16"/>
        <v>2.6437365323326776</v>
      </c>
      <c r="AI58" s="29">
        <f t="shared" si="16"/>
        <v>10.339559993548837</v>
      </c>
      <c r="AJ58" s="29">
        <f t="shared" si="16"/>
        <v>2.2665779598188251</v>
      </c>
      <c r="AK58" s="29">
        <f t="shared" si="16"/>
        <v>9.8448739013426749</v>
      </c>
      <c r="AL58" s="29">
        <f t="shared" si="16"/>
        <v>1.9432252741930938</v>
      </c>
      <c r="AM58" s="29">
        <f t="shared" si="16"/>
        <v>9.4026894033249313</v>
      </c>
      <c r="AN58" s="29">
        <f t="shared" si="16"/>
        <v>1.6660024641573161</v>
      </c>
      <c r="AO58" s="29">
        <f t="shared" si="16"/>
        <v>171.47711445433541</v>
      </c>
      <c r="AP58" s="29">
        <f t="shared" si="16"/>
        <v>183.69586434190182</v>
      </c>
      <c r="AQ58" s="29">
        <f t="shared" si="16"/>
        <v>8.6482126846193008</v>
      </c>
      <c r="AR58" s="29">
        <f t="shared" si="16"/>
        <v>1.2245615459880808</v>
      </c>
      <c r="AS58" s="29">
        <f t="shared" si="16"/>
        <v>8.3245067019597681</v>
      </c>
      <c r="AT58" s="29">
        <f t="shared" si="16"/>
        <v>1.0498641512243487</v>
      </c>
      <c r="AU58" s="29">
        <f t="shared" si="16"/>
        <v>8.0302060890949392</v>
      </c>
      <c r="AV58" s="29">
        <f t="shared" si="16"/>
        <v>0.90008929288781614</v>
      </c>
      <c r="AW58" s="29">
        <f t="shared" si="16"/>
        <v>7.7614250495389179</v>
      </c>
      <c r="AX58" s="29">
        <f t="shared" si="16"/>
        <v>0.7716814925307065</v>
      </c>
      <c r="AY58" s="29">
        <f t="shared" si="16"/>
        <v>7.5148264395473188</v>
      </c>
      <c r="AZ58" s="29">
        <f t="shared" si="16"/>
        <v>1786.7489367481785</v>
      </c>
    </row>
    <row r="59" spans="1:52" ht="12.75" customHeight="1">
      <c r="A59" s="4" t="s">
        <v>150</v>
      </c>
      <c r="B59" s="28">
        <f t="shared" ref="B59:AY59" si="17">1/(1+$B$32)^B38</f>
        <v>1</v>
      </c>
      <c r="C59" s="20">
        <f t="shared" si="17"/>
        <v>0.90909090909090906</v>
      </c>
      <c r="D59" s="20">
        <f t="shared" si="17"/>
        <v>0.82644628099173545</v>
      </c>
      <c r="E59" s="20">
        <f t="shared" si="17"/>
        <v>0.75131480090157754</v>
      </c>
      <c r="F59" s="20">
        <f t="shared" si="17"/>
        <v>0.68301345536507052</v>
      </c>
      <c r="G59" s="20">
        <f t="shared" si="17"/>
        <v>0.62092132305915493</v>
      </c>
      <c r="H59" s="20">
        <f t="shared" si="17"/>
        <v>0.56447393005377722</v>
      </c>
      <c r="I59" s="20">
        <f t="shared" si="17"/>
        <v>0.51315811823070645</v>
      </c>
      <c r="J59" s="20">
        <f t="shared" si="17"/>
        <v>0.46650738020973315</v>
      </c>
      <c r="K59" s="20">
        <f t="shared" si="17"/>
        <v>0.42409761837248466</v>
      </c>
      <c r="L59" s="20">
        <f t="shared" si="17"/>
        <v>0.38554328942953148</v>
      </c>
      <c r="M59" s="20">
        <f t="shared" si="17"/>
        <v>0.3504938994813922</v>
      </c>
      <c r="N59" s="20">
        <f t="shared" si="17"/>
        <v>0.31863081771035656</v>
      </c>
      <c r="O59" s="20">
        <f t="shared" si="17"/>
        <v>0.28966437973668779</v>
      </c>
      <c r="P59" s="20">
        <f t="shared" si="17"/>
        <v>0.26333125430607973</v>
      </c>
      <c r="Q59" s="20">
        <f t="shared" si="17"/>
        <v>0.23939204936916339</v>
      </c>
      <c r="R59" s="20">
        <f t="shared" si="17"/>
        <v>0.21762913579014853</v>
      </c>
      <c r="S59" s="20">
        <f t="shared" si="17"/>
        <v>0.19784466890013502</v>
      </c>
      <c r="T59" s="20">
        <f t="shared" si="17"/>
        <v>0.17985878990921364</v>
      </c>
      <c r="U59" s="20">
        <f t="shared" si="17"/>
        <v>0.16350799082655781</v>
      </c>
      <c r="V59" s="20">
        <f t="shared" si="17"/>
        <v>0.14864362802414349</v>
      </c>
      <c r="W59" s="20">
        <f t="shared" si="17"/>
        <v>0.13513057093103953</v>
      </c>
      <c r="X59" s="20">
        <f t="shared" si="17"/>
        <v>0.12284597357367227</v>
      </c>
      <c r="Y59" s="20">
        <f t="shared" si="17"/>
        <v>0.11167815779424752</v>
      </c>
      <c r="Z59" s="20">
        <f t="shared" si="17"/>
        <v>0.10152559799477048</v>
      </c>
      <c r="AA59" s="20">
        <f t="shared" si="17"/>
        <v>9.2295998177064048E-2</v>
      </c>
      <c r="AB59" s="20">
        <f t="shared" si="17"/>
        <v>8.3905452888240042E-2</v>
      </c>
      <c r="AC59" s="20">
        <f t="shared" si="17"/>
        <v>7.6277684443854576E-2</v>
      </c>
      <c r="AD59" s="20">
        <f t="shared" si="17"/>
        <v>6.9343349494413245E-2</v>
      </c>
      <c r="AE59" s="20">
        <f t="shared" si="17"/>
        <v>6.3039408631284766E-2</v>
      </c>
      <c r="AF59" s="20">
        <f t="shared" si="17"/>
        <v>5.7308553301167964E-2</v>
      </c>
      <c r="AG59" s="20">
        <f t="shared" si="17"/>
        <v>5.2098684819243603E-2</v>
      </c>
      <c r="AH59" s="20">
        <f t="shared" si="17"/>
        <v>4.7362440744766907E-2</v>
      </c>
      <c r="AI59" s="20">
        <f t="shared" si="17"/>
        <v>4.3056764313424457E-2</v>
      </c>
      <c r="AJ59" s="20">
        <f t="shared" si="17"/>
        <v>3.9142513012204054E-2</v>
      </c>
      <c r="AK59" s="20">
        <f t="shared" si="17"/>
        <v>3.5584102738367311E-2</v>
      </c>
      <c r="AL59" s="20">
        <f t="shared" si="17"/>
        <v>3.2349184307606652E-2</v>
      </c>
      <c r="AM59" s="20">
        <f t="shared" si="17"/>
        <v>2.94083493705515E-2</v>
      </c>
      <c r="AN59" s="20">
        <f t="shared" si="17"/>
        <v>2.6734863064137721E-2</v>
      </c>
      <c r="AO59" s="20">
        <f t="shared" si="17"/>
        <v>2.4304420967397926E-2</v>
      </c>
      <c r="AP59" s="20">
        <f t="shared" si="17"/>
        <v>2.2094928152179935E-2</v>
      </c>
      <c r="AQ59" s="20">
        <f t="shared" si="17"/>
        <v>2.0086298320163575E-2</v>
      </c>
      <c r="AR59" s="20">
        <f t="shared" si="17"/>
        <v>1.8260271200148705E-2</v>
      </c>
      <c r="AS59" s="20">
        <f t="shared" si="17"/>
        <v>1.6600246545589729E-2</v>
      </c>
      <c r="AT59" s="20">
        <f t="shared" si="17"/>
        <v>1.5091133223263388E-2</v>
      </c>
      <c r="AU59" s="20">
        <f t="shared" si="17"/>
        <v>1.3719212021148534E-2</v>
      </c>
      <c r="AV59" s="20">
        <f t="shared" si="17"/>
        <v>1.2472010928316847E-2</v>
      </c>
      <c r="AW59" s="20">
        <f t="shared" si="17"/>
        <v>1.1338191753015316E-2</v>
      </c>
      <c r="AX59" s="20">
        <f t="shared" si="17"/>
        <v>1.0307447048195742E-2</v>
      </c>
      <c r="AY59" s="20">
        <f t="shared" si="17"/>
        <v>9.3704064074506734E-3</v>
      </c>
      <c r="AZ59" s="18"/>
    </row>
    <row r="60" spans="1:52" ht="12.75" customHeight="1">
      <c r="A60" s="4" t="s">
        <v>151</v>
      </c>
      <c r="B60" s="20">
        <f t="shared" ref="B60:AY60" si="18">B59*B43</f>
        <v>61.268000000000001</v>
      </c>
      <c r="C60" s="20">
        <f t="shared" si="18"/>
        <v>0.23241816363636364</v>
      </c>
      <c r="D60" s="20">
        <f t="shared" si="18"/>
        <v>0.21128923966942148</v>
      </c>
      <c r="E60" s="20">
        <f t="shared" si="18"/>
        <v>0.19208112697220131</v>
      </c>
      <c r="F60" s="20">
        <f t="shared" si="18"/>
        <v>0.17461920633836484</v>
      </c>
      <c r="G60" s="20">
        <f t="shared" si="18"/>
        <v>0.1587447330348771</v>
      </c>
      <c r="H60" s="20">
        <f t="shared" si="18"/>
        <v>0.14431339366807008</v>
      </c>
      <c r="I60" s="20">
        <f t="shared" si="18"/>
        <v>0.13119399424370004</v>
      </c>
      <c r="J60" s="20">
        <f t="shared" si="18"/>
        <v>0.11926726749427277</v>
      </c>
      <c r="K60" s="20">
        <f t="shared" si="18"/>
        <v>0.10842478863115707</v>
      </c>
      <c r="L60" s="20">
        <f t="shared" si="18"/>
        <v>9.856798966468823E-2</v>
      </c>
      <c r="M60" s="20">
        <f t="shared" si="18"/>
        <v>8.9607263331534751E-2</v>
      </c>
      <c r="N60" s="20">
        <f t="shared" si="18"/>
        <v>8.1461148483213411E-2</v>
      </c>
      <c r="O60" s="20">
        <f t="shared" si="18"/>
        <v>7.4055589530194005E-2</v>
      </c>
      <c r="P60" s="20">
        <f t="shared" si="18"/>
        <v>6.7323263209267264E-2</v>
      </c>
      <c r="Q60" s="20">
        <f t="shared" si="18"/>
        <v>6.1202966553879329E-2</v>
      </c>
      <c r="R60" s="20">
        <f t="shared" si="18"/>
        <v>5.5639060503526662E-2</v>
      </c>
      <c r="S60" s="20">
        <f t="shared" si="18"/>
        <v>5.0580964094115145E-2</v>
      </c>
      <c r="T60" s="20">
        <f t="shared" si="18"/>
        <v>4.598269463101376E-2</v>
      </c>
      <c r="U60" s="20">
        <f t="shared" si="18"/>
        <v>4.1802449664557956E-2</v>
      </c>
      <c r="V60" s="20">
        <f t="shared" si="18"/>
        <v>3.8002226967779967E-2</v>
      </c>
      <c r="W60" s="20">
        <f t="shared" si="18"/>
        <v>3.4547479061618147E-2</v>
      </c>
      <c r="X60" s="20">
        <f t="shared" si="18"/>
        <v>3.1406799146925582E-2</v>
      </c>
      <c r="Y60" s="20">
        <f t="shared" si="18"/>
        <v>2.8551635588114164E-2</v>
      </c>
      <c r="Z60" s="20">
        <f t="shared" si="18"/>
        <v>2.5956032352831063E-2</v>
      </c>
      <c r="AA60" s="20">
        <f t="shared" si="18"/>
        <v>2.3596393048028231E-2</v>
      </c>
      <c r="AB60" s="20">
        <f t="shared" si="18"/>
        <v>2.1451266407298393E-2</v>
      </c>
      <c r="AC60" s="20">
        <f t="shared" si="18"/>
        <v>1.9501151279362174E-2</v>
      </c>
      <c r="AD60" s="20">
        <f t="shared" si="18"/>
        <v>1.7728319344874701E-2</v>
      </c>
      <c r="AE60" s="20">
        <f t="shared" si="18"/>
        <v>1.6116653949886092E-2</v>
      </c>
      <c r="AF60" s="20">
        <f t="shared" si="18"/>
        <v>1.4651503590805536E-2</v>
      </c>
      <c r="AG60" s="20">
        <f t="shared" si="18"/>
        <v>1.3319548718914123E-2</v>
      </c>
      <c r="AH60" s="20">
        <f t="shared" si="18"/>
        <v>1.2108680653558293E-2</v>
      </c>
      <c r="AI60" s="20">
        <f t="shared" si="18"/>
        <v>1.100789150323481E-2</v>
      </c>
      <c r="AJ60" s="20">
        <f t="shared" si="18"/>
        <v>1.0007174093849828E-2</v>
      </c>
      <c r="AK60" s="20">
        <f t="shared" si="18"/>
        <v>9.097430994408932E-3</v>
      </c>
      <c r="AL60" s="20">
        <f t="shared" si="18"/>
        <v>8.270391813099031E-3</v>
      </c>
      <c r="AM60" s="20">
        <f t="shared" si="18"/>
        <v>7.5185380119082096E-3</v>
      </c>
      <c r="AN60" s="20">
        <f t="shared" si="18"/>
        <v>6.8350345562801888E-3</v>
      </c>
      <c r="AO60" s="20">
        <f t="shared" si="18"/>
        <v>6.2136677784365348E-3</v>
      </c>
      <c r="AP60" s="20">
        <f t="shared" si="18"/>
        <v>5.6487888894877596E-3</v>
      </c>
      <c r="AQ60" s="20">
        <f t="shared" si="18"/>
        <v>5.1352626268070531E-3</v>
      </c>
      <c r="AR60" s="20">
        <f t="shared" si="18"/>
        <v>4.6684205698245941E-3</v>
      </c>
      <c r="AS60" s="20">
        <f t="shared" si="18"/>
        <v>4.2440186998405393E-3</v>
      </c>
      <c r="AT60" s="20">
        <f t="shared" si="18"/>
        <v>3.8581988180368537E-3</v>
      </c>
      <c r="AU60" s="20">
        <f t="shared" si="18"/>
        <v>3.5074534709425937E-3</v>
      </c>
      <c r="AV60" s="20">
        <f t="shared" si="18"/>
        <v>3.188594064493267E-3</v>
      </c>
      <c r="AW60" s="20">
        <f t="shared" si="18"/>
        <v>2.8987218768120608E-3</v>
      </c>
      <c r="AX60" s="20">
        <f t="shared" si="18"/>
        <v>2.6352017061927824E-3</v>
      </c>
      <c r="AY60" s="20">
        <f t="shared" si="18"/>
        <v>2.395637914720711E-3</v>
      </c>
      <c r="AZ60" s="18">
        <f t="shared" ref="AZ60:AZ61" si="19">SUM(B60:AY60)</f>
        <v>63.800643420852793</v>
      </c>
    </row>
    <row r="61" spans="1:52" ht="12.75" customHeight="1">
      <c r="A61" s="4" t="s">
        <v>152</v>
      </c>
      <c r="B61" s="20">
        <f t="shared" ref="B61:AY61" si="20">B49*B59</f>
        <v>31.285415077999996</v>
      </c>
      <c r="C61" s="20">
        <f t="shared" si="20"/>
        <v>28.44128643454545</v>
      </c>
      <c r="D61" s="20">
        <f t="shared" si="20"/>
        <v>25.855714940495861</v>
      </c>
      <c r="E61" s="20">
        <f t="shared" si="20"/>
        <v>23.505195400450781</v>
      </c>
      <c r="F61" s="20">
        <f t="shared" si="20"/>
        <v>21.368359454955254</v>
      </c>
      <c r="G61" s="20">
        <f t="shared" si="20"/>
        <v>19.425781322686593</v>
      </c>
      <c r="H61" s="20">
        <f t="shared" si="20"/>
        <v>17.659801202442356</v>
      </c>
      <c r="I61" s="20">
        <f t="shared" si="20"/>
        <v>16.054364729493049</v>
      </c>
      <c r="J61" s="20">
        <f t="shared" si="20"/>
        <v>14.594877026811863</v>
      </c>
      <c r="K61" s="20">
        <f t="shared" si="20"/>
        <v>13.268070024374421</v>
      </c>
      <c r="L61" s="20">
        <f t="shared" si="20"/>
        <v>62.199000062983998</v>
      </c>
      <c r="M61" s="20">
        <f t="shared" si="20"/>
        <v>18.879226386927741</v>
      </c>
      <c r="N61" s="20">
        <f t="shared" si="20"/>
        <v>9.9684973887110573</v>
      </c>
      <c r="O61" s="20">
        <f t="shared" si="20"/>
        <v>16.550369827774311</v>
      </c>
      <c r="P61" s="20">
        <f t="shared" si="20"/>
        <v>8.2384275939760787</v>
      </c>
      <c r="Q61" s="20">
        <f t="shared" si="20"/>
        <v>14.574706976541288</v>
      </c>
      <c r="R61" s="20">
        <f t="shared" si="20"/>
        <v>6.8086178462612219</v>
      </c>
      <c r="S61" s="20">
        <f t="shared" si="20"/>
        <v>12.893682990848381</v>
      </c>
      <c r="T61" s="20">
        <f t="shared" si="20"/>
        <v>5.6269568977365463</v>
      </c>
      <c r="U61" s="20">
        <f t="shared" si="20"/>
        <v>545.82868261946771</v>
      </c>
      <c r="V61" s="20">
        <f t="shared" si="20"/>
        <v>47.8139975135621</v>
      </c>
      <c r="W61" s="20">
        <f t="shared" si="20"/>
        <v>10.229676177258778</v>
      </c>
      <c r="X61" s="20">
        <f t="shared" si="20"/>
        <v>3.8432872739133557</v>
      </c>
      <c r="Y61" s="20">
        <f t="shared" si="20"/>
        <v>9.1730369394665487</v>
      </c>
      <c r="Z61" s="20">
        <f t="shared" si="20"/>
        <v>3.1762704743085588</v>
      </c>
      <c r="AA61" s="20">
        <f t="shared" si="20"/>
        <v>8.2611109430538914</v>
      </c>
      <c r="AB61" s="20">
        <f t="shared" si="20"/>
        <v>2.6250169209161633</v>
      </c>
      <c r="AC61" s="20">
        <f t="shared" si="20"/>
        <v>7.4708631997335315</v>
      </c>
      <c r="AD61" s="20">
        <f t="shared" si="20"/>
        <v>2.1694354718315396</v>
      </c>
      <c r="AE61" s="20">
        <f t="shared" si="20"/>
        <v>6.78314459299148</v>
      </c>
      <c r="AF61" s="20">
        <f t="shared" si="20"/>
        <v>30.631989709787391</v>
      </c>
      <c r="AG61" s="20">
        <f t="shared" si="20"/>
        <v>6.1820234929370015</v>
      </c>
      <c r="AH61" s="20">
        <f t="shared" si="20"/>
        <v>1.4817536178072119</v>
      </c>
      <c r="AI61" s="20">
        <f t="shared" si="20"/>
        <v>5.6542330478688267</v>
      </c>
      <c r="AJ61" s="20">
        <f t="shared" si="20"/>
        <v>1.2245897667828198</v>
      </c>
      <c r="AK61" s="20">
        <f t="shared" si="20"/>
        <v>5.1887140938657064</v>
      </c>
      <c r="AL61" s="20">
        <f t="shared" si="20"/>
        <v>1.012057658498198</v>
      </c>
      <c r="AM61" s="20">
        <f t="shared" si="20"/>
        <v>4.7762371040320835</v>
      </c>
      <c r="AN61" s="20">
        <f t="shared" si="20"/>
        <v>0.83641128801503939</v>
      </c>
      <c r="AO61" s="20">
        <f t="shared" si="20"/>
        <v>83.839773800373393</v>
      </c>
      <c r="AP61" s="20">
        <f t="shared" si="20"/>
        <v>88.179983599975856</v>
      </c>
      <c r="AQ61" s="20">
        <f t="shared" si="20"/>
        <v>4.0808168285238517</v>
      </c>
      <c r="AR61" s="20">
        <f t="shared" si="20"/>
        <v>0.57128016393350134</v>
      </c>
      <c r="AS61" s="20">
        <f t="shared" si="20"/>
        <v>3.7860089600393363</v>
      </c>
      <c r="AT61" s="20">
        <f t="shared" si="20"/>
        <v>0.47213236688719107</v>
      </c>
      <c r="AU61" s="20">
        <f t="shared" si="20"/>
        <v>3.5201227110668478</v>
      </c>
      <c r="AV61" s="20">
        <f t="shared" si="20"/>
        <v>0.39019203874974462</v>
      </c>
      <c r="AW61" s="20">
        <f t="shared" si="20"/>
        <v>3.2793353577224069</v>
      </c>
      <c r="AX61" s="20">
        <f t="shared" si="20"/>
        <v>0.32247275929730962</v>
      </c>
      <c r="AY61" s="20">
        <f t="shared" si="20"/>
        <v>3.0604232379768472</v>
      </c>
      <c r="AZ61" s="18">
        <f t="shared" si="19"/>
        <v>1263.0634253166609</v>
      </c>
    </row>
    <row r="62" spans="1:52" ht="12.75" customHeight="1">
      <c r="B62" s="17">
        <f t="shared" ref="B62:AZ62" si="21">B61-B60</f>
        <v>-29.982584922000004</v>
      </c>
      <c r="C62" s="17">
        <f t="shared" si="21"/>
        <v>28.208868270909086</v>
      </c>
      <c r="D62" s="17">
        <f t="shared" si="21"/>
        <v>25.644425700826439</v>
      </c>
      <c r="E62" s="17">
        <f t="shared" si="21"/>
        <v>23.313114273478579</v>
      </c>
      <c r="F62" s="17">
        <f t="shared" si="21"/>
        <v>21.193740248616891</v>
      </c>
      <c r="G62" s="17">
        <f t="shared" si="21"/>
        <v>19.267036589651717</v>
      </c>
      <c r="H62" s="17">
        <f t="shared" si="21"/>
        <v>17.515487808774285</v>
      </c>
      <c r="I62" s="17">
        <f t="shared" si="21"/>
        <v>15.923170735249348</v>
      </c>
      <c r="J62" s="17">
        <f t="shared" si="21"/>
        <v>14.475609759317591</v>
      </c>
      <c r="K62" s="17">
        <f t="shared" si="21"/>
        <v>13.159645235743264</v>
      </c>
      <c r="L62" s="17">
        <f t="shared" si="21"/>
        <v>62.100432073319311</v>
      </c>
      <c r="M62" s="17">
        <f t="shared" si="21"/>
        <v>18.789619123596207</v>
      </c>
      <c r="N62" s="17">
        <f t="shared" si="21"/>
        <v>9.8870362402278431</v>
      </c>
      <c r="O62" s="17">
        <f t="shared" si="21"/>
        <v>16.476314238244118</v>
      </c>
      <c r="P62" s="17">
        <f t="shared" si="21"/>
        <v>8.171104330766811</v>
      </c>
      <c r="Q62" s="17">
        <f t="shared" si="21"/>
        <v>14.513504009987409</v>
      </c>
      <c r="R62" s="17">
        <f t="shared" si="21"/>
        <v>6.7529787857576951</v>
      </c>
      <c r="S62" s="17">
        <f t="shared" si="21"/>
        <v>12.843102026754266</v>
      </c>
      <c r="T62" s="17">
        <f t="shared" si="21"/>
        <v>5.5809742031055327</v>
      </c>
      <c r="U62" s="17">
        <f t="shared" si="21"/>
        <v>545.78688016980311</v>
      </c>
      <c r="V62" s="17">
        <f t="shared" si="21"/>
        <v>47.775995286594323</v>
      </c>
      <c r="W62" s="17">
        <f t="shared" si="21"/>
        <v>10.195128698197159</v>
      </c>
      <c r="X62" s="17">
        <f t="shared" si="21"/>
        <v>3.8118804747664301</v>
      </c>
      <c r="Y62" s="17">
        <f t="shared" si="21"/>
        <v>9.1444853038784348</v>
      </c>
      <c r="Z62" s="17">
        <f t="shared" si="21"/>
        <v>3.1503144419557279</v>
      </c>
      <c r="AA62" s="17">
        <f t="shared" si="21"/>
        <v>8.237514550005864</v>
      </c>
      <c r="AB62" s="17">
        <f t="shared" si="21"/>
        <v>2.603565654508865</v>
      </c>
      <c r="AC62" s="17">
        <f t="shared" si="21"/>
        <v>7.4513620484541692</v>
      </c>
      <c r="AD62" s="17">
        <f t="shared" si="21"/>
        <v>2.1517071524866651</v>
      </c>
      <c r="AE62" s="17">
        <f t="shared" si="21"/>
        <v>6.7670279390415935</v>
      </c>
      <c r="AF62" s="17">
        <f t="shared" si="21"/>
        <v>30.617338206196585</v>
      </c>
      <c r="AG62" s="17">
        <f t="shared" si="21"/>
        <v>6.1687039442180875</v>
      </c>
      <c r="AH62" s="17">
        <f t="shared" si="21"/>
        <v>1.4696449371536537</v>
      </c>
      <c r="AI62" s="17">
        <f t="shared" si="21"/>
        <v>5.6432251563655917</v>
      </c>
      <c r="AJ62" s="17">
        <f t="shared" si="21"/>
        <v>1.21458259268897</v>
      </c>
      <c r="AK62" s="17">
        <f t="shared" si="21"/>
        <v>5.1796166628712976</v>
      </c>
      <c r="AL62" s="17">
        <f t="shared" si="21"/>
        <v>1.0037872666850989</v>
      </c>
      <c r="AM62" s="17">
        <f t="shared" si="21"/>
        <v>4.7687185660201754</v>
      </c>
      <c r="AN62" s="17">
        <f t="shared" si="21"/>
        <v>0.82957625345875918</v>
      </c>
      <c r="AO62" s="17">
        <f t="shared" si="21"/>
        <v>83.833560132594954</v>
      </c>
      <c r="AP62" s="17">
        <f t="shared" si="21"/>
        <v>88.174334811086368</v>
      </c>
      <c r="AQ62" s="17">
        <f t="shared" si="21"/>
        <v>4.0756815658970451</v>
      </c>
      <c r="AR62" s="17">
        <f t="shared" si="21"/>
        <v>0.5666117433636767</v>
      </c>
      <c r="AS62" s="17">
        <f t="shared" si="21"/>
        <v>3.7817649413394956</v>
      </c>
      <c r="AT62" s="17">
        <f t="shared" si="21"/>
        <v>0.46827416806915423</v>
      </c>
      <c r="AU62" s="17">
        <f t="shared" si="21"/>
        <v>3.5166152575959053</v>
      </c>
      <c r="AV62" s="17">
        <f t="shared" si="21"/>
        <v>0.38700344468525133</v>
      </c>
      <c r="AW62" s="17">
        <f t="shared" si="21"/>
        <v>3.2764366358455947</v>
      </c>
      <c r="AX62" s="17">
        <f t="shared" si="21"/>
        <v>0.31983755759111682</v>
      </c>
      <c r="AY62" s="17">
        <f t="shared" si="21"/>
        <v>3.0580276000621267</v>
      </c>
      <c r="AZ62" s="17">
        <f t="shared" si="21"/>
        <v>1199.2627818958081</v>
      </c>
    </row>
    <row r="63" spans="1:52" ht="12.75" customHeight="1">
      <c r="A63" s="4" t="s">
        <v>153</v>
      </c>
      <c r="B63" s="20">
        <f>SUM(B53:AY53)-SUM(B52:AY52)</f>
        <v>6075.4686097787344</v>
      </c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17"/>
      <c r="AM63" s="17"/>
      <c r="AN63" s="17"/>
      <c r="AO63" s="17"/>
      <c r="AP63" s="17"/>
      <c r="AQ63" s="17"/>
      <c r="AR63" s="17"/>
      <c r="AS63" s="17"/>
      <c r="AT63" s="17"/>
      <c r="AU63" s="17"/>
      <c r="AV63" s="17"/>
      <c r="AW63" s="17"/>
      <c r="AX63" s="17"/>
      <c r="AY63" s="17"/>
      <c r="AZ63" s="17"/>
    </row>
    <row r="64" spans="1:52" ht="12.75" customHeight="1">
      <c r="A64" s="4" t="s">
        <v>154</v>
      </c>
      <c r="B64" s="20">
        <f>SUM(B57:AY57)-SUM(B56:AY56)</f>
        <v>1786.7489367481785</v>
      </c>
    </row>
    <row r="65" spans="1:52" ht="12.75" customHeight="1">
      <c r="A65" s="4" t="s">
        <v>155</v>
      </c>
      <c r="B65" s="20">
        <f>SUM(B61:AY61)-SUM(B60:AY60)</f>
        <v>1199.2627818958081</v>
      </c>
    </row>
    <row r="66" spans="1:52" ht="12.75" customHeight="1"/>
    <row r="67" spans="1:52" ht="12.75" customHeight="1"/>
    <row r="68" spans="1:52" ht="12.75" customHeight="1"/>
    <row r="69" spans="1:52" ht="12.75" customHeight="1"/>
    <row r="70" spans="1:52" ht="12.75" customHeight="1"/>
    <row r="71" spans="1:52" ht="12.75" customHeight="1">
      <c r="A71" s="1" t="s">
        <v>156</v>
      </c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</row>
    <row r="72" spans="1:52" ht="12.75" customHeight="1"/>
    <row r="73" spans="1:52" ht="12.75" customHeight="1">
      <c r="B73" s="19">
        <v>0</v>
      </c>
      <c r="C73" s="19">
        <v>1</v>
      </c>
      <c r="D73" s="19">
        <v>2</v>
      </c>
      <c r="E73" s="19">
        <v>3</v>
      </c>
      <c r="F73" s="19">
        <v>4</v>
      </c>
      <c r="G73" s="19">
        <v>5</v>
      </c>
      <c r="H73" s="19">
        <v>6</v>
      </c>
      <c r="I73" s="19">
        <v>7</v>
      </c>
      <c r="J73" s="19">
        <v>8</v>
      </c>
      <c r="K73" s="19">
        <v>9</v>
      </c>
      <c r="L73" s="19">
        <v>10</v>
      </c>
      <c r="M73" s="19">
        <v>11</v>
      </c>
      <c r="N73" s="19">
        <v>12</v>
      </c>
      <c r="O73" s="19">
        <v>13</v>
      </c>
      <c r="P73" s="19">
        <v>14</v>
      </c>
      <c r="Q73" s="19">
        <v>15</v>
      </c>
      <c r="R73" s="19">
        <v>16</v>
      </c>
      <c r="S73" s="19">
        <v>17</v>
      </c>
      <c r="T73" s="19">
        <v>18</v>
      </c>
      <c r="U73" s="19">
        <v>19</v>
      </c>
      <c r="V73" s="19">
        <v>20</v>
      </c>
      <c r="W73" s="19">
        <v>21</v>
      </c>
      <c r="X73" s="19">
        <v>22</v>
      </c>
      <c r="Y73" s="19">
        <v>23</v>
      </c>
      <c r="Z73" s="19">
        <v>24</v>
      </c>
      <c r="AA73" s="19">
        <v>25</v>
      </c>
      <c r="AB73" s="19">
        <v>26</v>
      </c>
      <c r="AC73" s="19">
        <v>27</v>
      </c>
      <c r="AD73" s="19">
        <v>28</v>
      </c>
      <c r="AE73" s="19">
        <v>29</v>
      </c>
      <c r="AF73" s="19">
        <v>30</v>
      </c>
      <c r="AG73" s="19">
        <v>31</v>
      </c>
      <c r="AH73" s="19">
        <v>32</v>
      </c>
      <c r="AI73" s="19">
        <v>33</v>
      </c>
      <c r="AJ73" s="19">
        <v>34</v>
      </c>
      <c r="AK73" s="19">
        <v>35</v>
      </c>
      <c r="AL73" s="19">
        <v>36</v>
      </c>
      <c r="AM73" s="19">
        <v>37</v>
      </c>
      <c r="AN73" s="19">
        <v>38</v>
      </c>
      <c r="AO73" s="19">
        <v>39</v>
      </c>
      <c r="AP73" s="19">
        <v>40</v>
      </c>
      <c r="AQ73" s="19">
        <v>41</v>
      </c>
      <c r="AR73" s="19">
        <v>42</v>
      </c>
      <c r="AS73" s="19">
        <v>43</v>
      </c>
      <c r="AT73" s="19">
        <v>44</v>
      </c>
      <c r="AU73" s="19">
        <v>45</v>
      </c>
      <c r="AV73" s="19">
        <v>46</v>
      </c>
      <c r="AW73" s="19">
        <v>47</v>
      </c>
      <c r="AX73" s="19">
        <v>48</v>
      </c>
      <c r="AY73" s="19">
        <v>49</v>
      </c>
      <c r="AZ73" s="30"/>
    </row>
    <row r="74" spans="1:52" ht="12.75" customHeight="1">
      <c r="A74" s="4" t="s">
        <v>53</v>
      </c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10">
        <f t="shared" ref="AZ74:AZ78" si="22">SUM(B74:AY74)</f>
        <v>0</v>
      </c>
    </row>
    <row r="75" spans="1:52" ht="12.75" customHeight="1">
      <c r="A75" s="4" t="s">
        <v>58</v>
      </c>
      <c r="B75" s="20">
        <f t="shared" ref="B75:AY75" si="23">$B$5*$P$5</f>
        <v>6.9222340000000007E-2</v>
      </c>
      <c r="C75" s="20">
        <f t="shared" si="23"/>
        <v>6.9222340000000007E-2</v>
      </c>
      <c r="D75" s="20">
        <f t="shared" si="23"/>
        <v>6.9222340000000007E-2</v>
      </c>
      <c r="E75" s="20">
        <f t="shared" si="23"/>
        <v>6.9222340000000007E-2</v>
      </c>
      <c r="F75" s="20">
        <f t="shared" si="23"/>
        <v>6.9222340000000007E-2</v>
      </c>
      <c r="G75" s="20">
        <f t="shared" si="23"/>
        <v>6.9222340000000007E-2</v>
      </c>
      <c r="H75" s="20">
        <f t="shared" si="23"/>
        <v>6.9222340000000007E-2</v>
      </c>
      <c r="I75" s="20">
        <f t="shared" si="23"/>
        <v>6.9222340000000007E-2</v>
      </c>
      <c r="J75" s="20">
        <f t="shared" si="23"/>
        <v>6.9222340000000007E-2</v>
      </c>
      <c r="K75" s="20">
        <f t="shared" si="23"/>
        <v>6.9222340000000007E-2</v>
      </c>
      <c r="L75" s="20">
        <f t="shared" si="23"/>
        <v>6.9222340000000007E-2</v>
      </c>
      <c r="M75" s="20">
        <f t="shared" si="23"/>
        <v>6.9222340000000007E-2</v>
      </c>
      <c r="N75" s="20">
        <f t="shared" si="23"/>
        <v>6.9222340000000007E-2</v>
      </c>
      <c r="O75" s="20">
        <f t="shared" si="23"/>
        <v>6.9222340000000007E-2</v>
      </c>
      <c r="P75" s="20">
        <f t="shared" si="23"/>
        <v>6.9222340000000007E-2</v>
      </c>
      <c r="Q75" s="20">
        <f t="shared" si="23"/>
        <v>6.9222340000000007E-2</v>
      </c>
      <c r="R75" s="20">
        <f t="shared" si="23"/>
        <v>6.9222340000000007E-2</v>
      </c>
      <c r="S75" s="20">
        <f t="shared" si="23"/>
        <v>6.9222340000000007E-2</v>
      </c>
      <c r="T75" s="20">
        <f t="shared" si="23"/>
        <v>6.9222340000000007E-2</v>
      </c>
      <c r="U75" s="20">
        <f t="shared" si="23"/>
        <v>6.9222340000000007E-2</v>
      </c>
      <c r="V75" s="20">
        <f t="shared" si="23"/>
        <v>6.9222340000000007E-2</v>
      </c>
      <c r="W75" s="20">
        <f t="shared" si="23"/>
        <v>6.9222340000000007E-2</v>
      </c>
      <c r="X75" s="20">
        <f t="shared" si="23"/>
        <v>6.9222340000000007E-2</v>
      </c>
      <c r="Y75" s="20">
        <f t="shared" si="23"/>
        <v>6.9222340000000007E-2</v>
      </c>
      <c r="Z75" s="20">
        <f t="shared" si="23"/>
        <v>6.9222340000000007E-2</v>
      </c>
      <c r="AA75" s="20">
        <f t="shared" si="23"/>
        <v>6.9222340000000007E-2</v>
      </c>
      <c r="AB75" s="20">
        <f t="shared" si="23"/>
        <v>6.9222340000000007E-2</v>
      </c>
      <c r="AC75" s="20">
        <f t="shared" si="23"/>
        <v>6.9222340000000007E-2</v>
      </c>
      <c r="AD75" s="20">
        <f t="shared" si="23"/>
        <v>6.9222340000000007E-2</v>
      </c>
      <c r="AE75" s="20">
        <f t="shared" si="23"/>
        <v>6.9222340000000007E-2</v>
      </c>
      <c r="AF75" s="20">
        <f t="shared" si="23"/>
        <v>6.9222340000000007E-2</v>
      </c>
      <c r="AG75" s="20">
        <f t="shared" si="23"/>
        <v>6.9222340000000007E-2</v>
      </c>
      <c r="AH75" s="20">
        <f t="shared" si="23"/>
        <v>6.9222340000000007E-2</v>
      </c>
      <c r="AI75" s="20">
        <f t="shared" si="23"/>
        <v>6.9222340000000007E-2</v>
      </c>
      <c r="AJ75" s="20">
        <f t="shared" si="23"/>
        <v>6.9222340000000007E-2</v>
      </c>
      <c r="AK75" s="20">
        <f t="shared" si="23"/>
        <v>6.9222340000000007E-2</v>
      </c>
      <c r="AL75" s="20">
        <f t="shared" si="23"/>
        <v>6.9222340000000007E-2</v>
      </c>
      <c r="AM75" s="20">
        <f t="shared" si="23"/>
        <v>6.9222340000000007E-2</v>
      </c>
      <c r="AN75" s="20">
        <f t="shared" si="23"/>
        <v>6.9222340000000007E-2</v>
      </c>
      <c r="AO75" s="20">
        <f t="shared" si="23"/>
        <v>6.9222340000000007E-2</v>
      </c>
      <c r="AP75" s="20">
        <f t="shared" si="23"/>
        <v>6.9222340000000007E-2</v>
      </c>
      <c r="AQ75" s="20">
        <f t="shared" si="23"/>
        <v>6.9222340000000007E-2</v>
      </c>
      <c r="AR75" s="20">
        <f t="shared" si="23"/>
        <v>6.9222340000000007E-2</v>
      </c>
      <c r="AS75" s="20">
        <f t="shared" si="23"/>
        <v>6.9222340000000007E-2</v>
      </c>
      <c r="AT75" s="20">
        <f t="shared" si="23"/>
        <v>6.9222340000000007E-2</v>
      </c>
      <c r="AU75" s="20">
        <f t="shared" si="23"/>
        <v>6.9222340000000007E-2</v>
      </c>
      <c r="AV75" s="20">
        <f t="shared" si="23"/>
        <v>6.9222340000000007E-2</v>
      </c>
      <c r="AW75" s="20">
        <f t="shared" si="23"/>
        <v>6.9222340000000007E-2</v>
      </c>
      <c r="AX75" s="20">
        <f t="shared" si="23"/>
        <v>6.9222340000000007E-2</v>
      </c>
      <c r="AY75" s="20">
        <f t="shared" si="23"/>
        <v>6.9222340000000007E-2</v>
      </c>
      <c r="AZ75" s="18">
        <f t="shared" si="22"/>
        <v>3.461117000000002</v>
      </c>
    </row>
    <row r="76" spans="1:52" ht="12.75" customHeight="1">
      <c r="A76" s="4" t="s">
        <v>62</v>
      </c>
      <c r="B76" s="4">
        <f>P6*B6</f>
        <v>418.12799999999999</v>
      </c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10">
        <f t="shared" si="22"/>
        <v>418.12799999999999</v>
      </c>
    </row>
    <row r="77" spans="1:52" ht="12.75" customHeight="1">
      <c r="A77" s="4" t="s">
        <v>64</v>
      </c>
      <c r="B77" s="4"/>
      <c r="C77" s="20">
        <f t="shared" ref="C77:AY77" si="24">$P$7*$B$7</f>
        <v>4.4678999999999993</v>
      </c>
      <c r="D77" s="20">
        <f t="shared" si="24"/>
        <v>4.4678999999999993</v>
      </c>
      <c r="E77" s="20">
        <f t="shared" si="24"/>
        <v>4.4678999999999993</v>
      </c>
      <c r="F77" s="20">
        <f t="shared" si="24"/>
        <v>4.4678999999999993</v>
      </c>
      <c r="G77" s="20">
        <f t="shared" si="24"/>
        <v>4.4678999999999993</v>
      </c>
      <c r="H77" s="20">
        <f t="shared" si="24"/>
        <v>4.4678999999999993</v>
      </c>
      <c r="I77" s="20">
        <f t="shared" si="24"/>
        <v>4.4678999999999993</v>
      </c>
      <c r="J77" s="20">
        <f t="shared" si="24"/>
        <v>4.4678999999999993</v>
      </c>
      <c r="K77" s="20">
        <f t="shared" si="24"/>
        <v>4.4678999999999993</v>
      </c>
      <c r="L77" s="20">
        <f t="shared" si="24"/>
        <v>4.4678999999999993</v>
      </c>
      <c r="M77" s="20">
        <f t="shared" si="24"/>
        <v>4.4678999999999993</v>
      </c>
      <c r="N77" s="20">
        <f t="shared" si="24"/>
        <v>4.4678999999999993</v>
      </c>
      <c r="O77" s="20">
        <f t="shared" si="24"/>
        <v>4.4678999999999993</v>
      </c>
      <c r="P77" s="20">
        <f t="shared" si="24"/>
        <v>4.4678999999999993</v>
      </c>
      <c r="Q77" s="20">
        <f t="shared" si="24"/>
        <v>4.4678999999999993</v>
      </c>
      <c r="R77" s="20">
        <f t="shared" si="24"/>
        <v>4.4678999999999993</v>
      </c>
      <c r="S77" s="20">
        <f t="shared" si="24"/>
        <v>4.4678999999999993</v>
      </c>
      <c r="T77" s="20">
        <f t="shared" si="24"/>
        <v>4.4678999999999993</v>
      </c>
      <c r="U77" s="20">
        <f t="shared" si="24"/>
        <v>4.4678999999999993</v>
      </c>
      <c r="V77" s="20">
        <f t="shared" si="24"/>
        <v>4.4678999999999993</v>
      </c>
      <c r="W77" s="20">
        <f t="shared" si="24"/>
        <v>4.4678999999999993</v>
      </c>
      <c r="X77" s="20">
        <f t="shared" si="24"/>
        <v>4.4678999999999993</v>
      </c>
      <c r="Y77" s="20">
        <f t="shared" si="24"/>
        <v>4.4678999999999993</v>
      </c>
      <c r="Z77" s="20">
        <f t="shared" si="24"/>
        <v>4.4678999999999993</v>
      </c>
      <c r="AA77" s="20">
        <f t="shared" si="24"/>
        <v>4.4678999999999993</v>
      </c>
      <c r="AB77" s="20">
        <f t="shared" si="24"/>
        <v>4.4678999999999993</v>
      </c>
      <c r="AC77" s="20">
        <f t="shared" si="24"/>
        <v>4.4678999999999993</v>
      </c>
      <c r="AD77" s="20">
        <f t="shared" si="24"/>
        <v>4.4678999999999993</v>
      </c>
      <c r="AE77" s="20">
        <f t="shared" si="24"/>
        <v>4.4678999999999993</v>
      </c>
      <c r="AF77" s="20">
        <f t="shared" si="24"/>
        <v>4.4678999999999993</v>
      </c>
      <c r="AG77" s="20">
        <f t="shared" si="24"/>
        <v>4.4678999999999993</v>
      </c>
      <c r="AH77" s="20">
        <f t="shared" si="24"/>
        <v>4.4678999999999993</v>
      </c>
      <c r="AI77" s="20">
        <f t="shared" si="24"/>
        <v>4.4678999999999993</v>
      </c>
      <c r="AJ77" s="20">
        <f t="shared" si="24"/>
        <v>4.4678999999999993</v>
      </c>
      <c r="AK77" s="20">
        <f t="shared" si="24"/>
        <v>4.4678999999999993</v>
      </c>
      <c r="AL77" s="20">
        <f t="shared" si="24"/>
        <v>4.4678999999999993</v>
      </c>
      <c r="AM77" s="20">
        <f t="shared" si="24"/>
        <v>4.4678999999999993</v>
      </c>
      <c r="AN77" s="20">
        <f t="shared" si="24"/>
        <v>4.4678999999999993</v>
      </c>
      <c r="AO77" s="20">
        <f t="shared" si="24"/>
        <v>4.4678999999999993</v>
      </c>
      <c r="AP77" s="20">
        <f t="shared" si="24"/>
        <v>4.4678999999999993</v>
      </c>
      <c r="AQ77" s="20">
        <f t="shared" si="24"/>
        <v>4.4678999999999993</v>
      </c>
      <c r="AR77" s="20">
        <f t="shared" si="24"/>
        <v>4.4678999999999993</v>
      </c>
      <c r="AS77" s="20">
        <f t="shared" si="24"/>
        <v>4.4678999999999993</v>
      </c>
      <c r="AT77" s="20">
        <f t="shared" si="24"/>
        <v>4.4678999999999993</v>
      </c>
      <c r="AU77" s="20">
        <f t="shared" si="24"/>
        <v>4.4678999999999993</v>
      </c>
      <c r="AV77" s="20">
        <f t="shared" si="24"/>
        <v>4.4678999999999993</v>
      </c>
      <c r="AW77" s="20">
        <f t="shared" si="24"/>
        <v>4.4678999999999993</v>
      </c>
      <c r="AX77" s="20">
        <f t="shared" si="24"/>
        <v>4.4678999999999993</v>
      </c>
      <c r="AY77" s="20">
        <f t="shared" si="24"/>
        <v>4.4678999999999993</v>
      </c>
      <c r="AZ77" s="10">
        <f t="shared" si="22"/>
        <v>218.92709999999971</v>
      </c>
    </row>
    <row r="78" spans="1:52" ht="12.75" customHeight="1">
      <c r="A78" s="21" t="s">
        <v>142</v>
      </c>
      <c r="B78" s="23">
        <f t="shared" ref="B78:AY78" si="25">SUM(B74:B77)</f>
        <v>418.19722234</v>
      </c>
      <c r="C78" s="23">
        <f t="shared" si="25"/>
        <v>4.5371223399999989</v>
      </c>
      <c r="D78" s="23">
        <f t="shared" si="25"/>
        <v>4.5371223399999989</v>
      </c>
      <c r="E78" s="23">
        <f t="shared" si="25"/>
        <v>4.5371223399999989</v>
      </c>
      <c r="F78" s="23">
        <f t="shared" si="25"/>
        <v>4.5371223399999989</v>
      </c>
      <c r="G78" s="23">
        <f t="shared" si="25"/>
        <v>4.5371223399999989</v>
      </c>
      <c r="H78" s="23">
        <f t="shared" si="25"/>
        <v>4.5371223399999989</v>
      </c>
      <c r="I78" s="23">
        <f t="shared" si="25"/>
        <v>4.5371223399999989</v>
      </c>
      <c r="J78" s="23">
        <f t="shared" si="25"/>
        <v>4.5371223399999989</v>
      </c>
      <c r="K78" s="23">
        <f t="shared" si="25"/>
        <v>4.5371223399999989</v>
      </c>
      <c r="L78" s="23">
        <f t="shared" si="25"/>
        <v>4.5371223399999989</v>
      </c>
      <c r="M78" s="23">
        <f t="shared" si="25"/>
        <v>4.5371223399999989</v>
      </c>
      <c r="N78" s="23">
        <f t="shared" si="25"/>
        <v>4.5371223399999989</v>
      </c>
      <c r="O78" s="23">
        <f t="shared" si="25"/>
        <v>4.5371223399999989</v>
      </c>
      <c r="P78" s="23">
        <f t="shared" si="25"/>
        <v>4.5371223399999989</v>
      </c>
      <c r="Q78" s="23">
        <f t="shared" si="25"/>
        <v>4.5371223399999989</v>
      </c>
      <c r="R78" s="23">
        <f t="shared" si="25"/>
        <v>4.5371223399999989</v>
      </c>
      <c r="S78" s="23">
        <f t="shared" si="25"/>
        <v>4.5371223399999989</v>
      </c>
      <c r="T78" s="23">
        <f t="shared" si="25"/>
        <v>4.5371223399999989</v>
      </c>
      <c r="U78" s="23">
        <f t="shared" si="25"/>
        <v>4.5371223399999989</v>
      </c>
      <c r="V78" s="23">
        <f t="shared" si="25"/>
        <v>4.5371223399999989</v>
      </c>
      <c r="W78" s="23">
        <f t="shared" si="25"/>
        <v>4.5371223399999989</v>
      </c>
      <c r="X78" s="23">
        <f t="shared" si="25"/>
        <v>4.5371223399999989</v>
      </c>
      <c r="Y78" s="23">
        <f t="shared" si="25"/>
        <v>4.5371223399999989</v>
      </c>
      <c r="Z78" s="23">
        <f t="shared" si="25"/>
        <v>4.5371223399999989</v>
      </c>
      <c r="AA78" s="23">
        <f t="shared" si="25"/>
        <v>4.5371223399999989</v>
      </c>
      <c r="AB78" s="23">
        <f t="shared" si="25"/>
        <v>4.5371223399999989</v>
      </c>
      <c r="AC78" s="23">
        <f t="shared" si="25"/>
        <v>4.5371223399999989</v>
      </c>
      <c r="AD78" s="23">
        <f t="shared" si="25"/>
        <v>4.5371223399999989</v>
      </c>
      <c r="AE78" s="23">
        <f t="shared" si="25"/>
        <v>4.5371223399999989</v>
      </c>
      <c r="AF78" s="23">
        <f t="shared" si="25"/>
        <v>4.5371223399999989</v>
      </c>
      <c r="AG78" s="23">
        <f t="shared" si="25"/>
        <v>4.5371223399999989</v>
      </c>
      <c r="AH78" s="23">
        <f t="shared" si="25"/>
        <v>4.5371223399999989</v>
      </c>
      <c r="AI78" s="23">
        <f t="shared" si="25"/>
        <v>4.5371223399999989</v>
      </c>
      <c r="AJ78" s="23">
        <f t="shared" si="25"/>
        <v>4.5371223399999989</v>
      </c>
      <c r="AK78" s="23">
        <f t="shared" si="25"/>
        <v>4.5371223399999989</v>
      </c>
      <c r="AL78" s="23">
        <f t="shared" si="25"/>
        <v>4.5371223399999989</v>
      </c>
      <c r="AM78" s="23">
        <f t="shared" si="25"/>
        <v>4.5371223399999989</v>
      </c>
      <c r="AN78" s="23">
        <f t="shared" si="25"/>
        <v>4.5371223399999989</v>
      </c>
      <c r="AO78" s="23">
        <f t="shared" si="25"/>
        <v>4.5371223399999989</v>
      </c>
      <c r="AP78" s="23">
        <f t="shared" si="25"/>
        <v>4.5371223399999989</v>
      </c>
      <c r="AQ78" s="23">
        <f t="shared" si="25"/>
        <v>4.5371223399999989</v>
      </c>
      <c r="AR78" s="23">
        <f t="shared" si="25"/>
        <v>4.5371223399999989</v>
      </c>
      <c r="AS78" s="23">
        <f t="shared" si="25"/>
        <v>4.5371223399999989</v>
      </c>
      <c r="AT78" s="23">
        <f t="shared" si="25"/>
        <v>4.5371223399999989</v>
      </c>
      <c r="AU78" s="23">
        <f t="shared" si="25"/>
        <v>4.5371223399999989</v>
      </c>
      <c r="AV78" s="23">
        <f t="shared" si="25"/>
        <v>4.5371223399999989</v>
      </c>
      <c r="AW78" s="23">
        <f t="shared" si="25"/>
        <v>4.5371223399999989</v>
      </c>
      <c r="AX78" s="23">
        <f t="shared" si="25"/>
        <v>4.5371223399999989</v>
      </c>
      <c r="AY78" s="23">
        <f t="shared" si="25"/>
        <v>4.5371223399999989</v>
      </c>
      <c r="AZ78" s="18">
        <f t="shared" si="22"/>
        <v>640.51621699999987</v>
      </c>
    </row>
    <row r="79" spans="1:52" ht="12.75" customHeight="1">
      <c r="A79" s="24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  <c r="AB79" s="25"/>
      <c r="AC79" s="25"/>
      <c r="AD79" s="25"/>
      <c r="AE79" s="25"/>
      <c r="AF79" s="25"/>
      <c r="AG79" s="25"/>
      <c r="AH79" s="25"/>
      <c r="AI79" s="25"/>
      <c r="AJ79" s="25"/>
      <c r="AK79" s="25"/>
      <c r="AL79" s="25"/>
      <c r="AM79" s="25"/>
      <c r="AN79" s="25"/>
      <c r="AO79" s="25"/>
      <c r="AP79" s="25"/>
      <c r="AQ79" s="25"/>
      <c r="AR79" s="25"/>
      <c r="AS79" s="25"/>
      <c r="AT79" s="25"/>
      <c r="AU79" s="25"/>
      <c r="AV79" s="25"/>
      <c r="AW79" s="25"/>
      <c r="AX79" s="25"/>
      <c r="AY79" s="25"/>
      <c r="AZ79" s="10"/>
    </row>
    <row r="80" spans="1:52" ht="12.75" customHeight="1">
      <c r="A80" s="4" t="s">
        <v>69</v>
      </c>
      <c r="B80" s="26">
        <v>0</v>
      </c>
      <c r="C80" s="26">
        <v>11.478</v>
      </c>
      <c r="D80" s="26">
        <v>0</v>
      </c>
      <c r="E80" s="26">
        <v>13.141</v>
      </c>
      <c r="F80" s="26">
        <v>0</v>
      </c>
      <c r="G80" s="26">
        <v>15.045</v>
      </c>
      <c r="H80" s="26">
        <v>0</v>
      </c>
      <c r="I80" s="26">
        <v>17.225999999999999</v>
      </c>
      <c r="J80" s="26">
        <v>0</v>
      </c>
      <c r="K80" s="26">
        <v>19.722000000000001</v>
      </c>
      <c r="L80" s="26">
        <v>130.04300000000001</v>
      </c>
      <c r="M80" s="26">
        <v>22.579000000000001</v>
      </c>
      <c r="N80" s="26">
        <v>0</v>
      </c>
      <c r="O80" s="26">
        <v>25.850999999999999</v>
      </c>
      <c r="P80" s="26">
        <v>0</v>
      </c>
      <c r="Q80" s="26">
        <v>29.597000000000001</v>
      </c>
      <c r="R80" s="26">
        <v>0</v>
      </c>
      <c r="S80" s="26">
        <v>33.884999999999998</v>
      </c>
      <c r="T80" s="26">
        <v>0</v>
      </c>
      <c r="U80" s="26">
        <v>38.795000000000002</v>
      </c>
      <c r="V80" s="26">
        <v>290.38299999999998</v>
      </c>
      <c r="W80" s="26">
        <v>44.417000000000002</v>
      </c>
      <c r="X80" s="26">
        <v>0</v>
      </c>
      <c r="Y80" s="26">
        <v>50.853000000000002</v>
      </c>
      <c r="Z80" s="26">
        <v>0</v>
      </c>
      <c r="AA80" s="26">
        <v>58.220999999999997</v>
      </c>
      <c r="AB80" s="26">
        <v>0</v>
      </c>
      <c r="AC80" s="26">
        <v>66.658000000000001</v>
      </c>
      <c r="AD80" s="26">
        <v>0</v>
      </c>
      <c r="AE80" s="26">
        <v>76.316000000000003</v>
      </c>
      <c r="AF80" s="26">
        <v>503.22399999999999</v>
      </c>
      <c r="AG80" s="26">
        <v>87.373999999999995</v>
      </c>
      <c r="AH80" s="26">
        <v>0</v>
      </c>
      <c r="AI80" s="26">
        <v>100.035</v>
      </c>
      <c r="AJ80" s="26">
        <v>0</v>
      </c>
      <c r="AK80" s="26">
        <v>114.53</v>
      </c>
      <c r="AL80" s="26">
        <v>0</v>
      </c>
      <c r="AM80" s="26">
        <v>131.126</v>
      </c>
      <c r="AN80" s="26">
        <v>0</v>
      </c>
      <c r="AO80" s="26">
        <v>150.126</v>
      </c>
      <c r="AP80" s="31">
        <v>3959.6750000000002</v>
      </c>
      <c r="AQ80" s="26">
        <v>171.87899999999999</v>
      </c>
      <c r="AR80" s="26">
        <v>0</v>
      </c>
      <c r="AS80" s="26">
        <v>196.78399999999999</v>
      </c>
      <c r="AT80" s="26">
        <v>0</v>
      </c>
      <c r="AU80" s="26">
        <v>225.298</v>
      </c>
      <c r="AV80" s="26">
        <v>0</v>
      </c>
      <c r="AW80" s="26">
        <v>257.94400000000002</v>
      </c>
      <c r="AX80" s="26">
        <v>0</v>
      </c>
      <c r="AY80" s="26">
        <v>295.32</v>
      </c>
      <c r="AZ80" s="10">
        <f t="shared" ref="AZ80:AZ84" si="26">SUM(B80:AY80)</f>
        <v>7137.5249999999996</v>
      </c>
    </row>
    <row r="81" spans="1:52" ht="12.75" customHeight="1">
      <c r="A81" s="6" t="s">
        <v>73</v>
      </c>
      <c r="B81" s="20">
        <f t="shared" ref="B81:AY81" si="27">$B$19*$P$5</f>
        <v>6.8418656899999997</v>
      </c>
      <c r="C81" s="20">
        <f t="shared" si="27"/>
        <v>6.8418656899999997</v>
      </c>
      <c r="D81" s="20">
        <f t="shared" si="27"/>
        <v>6.8418656899999997</v>
      </c>
      <c r="E81" s="20">
        <f t="shared" si="27"/>
        <v>6.8418656899999997</v>
      </c>
      <c r="F81" s="20">
        <f t="shared" si="27"/>
        <v>6.8418656899999997</v>
      </c>
      <c r="G81" s="20">
        <f t="shared" si="27"/>
        <v>6.8418656899999997</v>
      </c>
      <c r="H81" s="20">
        <f t="shared" si="27"/>
        <v>6.8418656899999997</v>
      </c>
      <c r="I81" s="20">
        <f t="shared" si="27"/>
        <v>6.8418656899999997</v>
      </c>
      <c r="J81" s="20">
        <f t="shared" si="27"/>
        <v>6.8418656899999997</v>
      </c>
      <c r="K81" s="20">
        <f t="shared" si="27"/>
        <v>6.8418656899999997</v>
      </c>
      <c r="L81" s="20">
        <f t="shared" si="27"/>
        <v>6.8418656899999997</v>
      </c>
      <c r="M81" s="20">
        <f t="shared" si="27"/>
        <v>6.8418656899999997</v>
      </c>
      <c r="N81" s="20">
        <f t="shared" si="27"/>
        <v>6.8418656899999997</v>
      </c>
      <c r="O81" s="20">
        <f t="shared" si="27"/>
        <v>6.8418656899999997</v>
      </c>
      <c r="P81" s="20">
        <f t="shared" si="27"/>
        <v>6.8418656899999997</v>
      </c>
      <c r="Q81" s="20">
        <f t="shared" si="27"/>
        <v>6.8418656899999997</v>
      </c>
      <c r="R81" s="20">
        <f t="shared" si="27"/>
        <v>6.8418656899999997</v>
      </c>
      <c r="S81" s="20">
        <f t="shared" si="27"/>
        <v>6.8418656899999997</v>
      </c>
      <c r="T81" s="20">
        <f t="shared" si="27"/>
        <v>6.8418656899999997</v>
      </c>
      <c r="U81" s="20">
        <f t="shared" si="27"/>
        <v>6.8418656899999997</v>
      </c>
      <c r="V81" s="20">
        <f t="shared" si="27"/>
        <v>6.8418656899999997</v>
      </c>
      <c r="W81" s="20">
        <f t="shared" si="27"/>
        <v>6.8418656899999997</v>
      </c>
      <c r="X81" s="20">
        <f t="shared" si="27"/>
        <v>6.8418656899999997</v>
      </c>
      <c r="Y81" s="20">
        <f t="shared" si="27"/>
        <v>6.8418656899999997</v>
      </c>
      <c r="Z81" s="20">
        <f t="shared" si="27"/>
        <v>6.8418656899999997</v>
      </c>
      <c r="AA81" s="20">
        <f t="shared" si="27"/>
        <v>6.8418656899999997</v>
      </c>
      <c r="AB81" s="20">
        <f t="shared" si="27"/>
        <v>6.8418656899999997</v>
      </c>
      <c r="AC81" s="20">
        <f t="shared" si="27"/>
        <v>6.8418656899999997</v>
      </c>
      <c r="AD81" s="20">
        <f t="shared" si="27"/>
        <v>6.8418656899999997</v>
      </c>
      <c r="AE81" s="20">
        <f t="shared" si="27"/>
        <v>6.8418656899999997</v>
      </c>
      <c r="AF81" s="20">
        <f t="shared" si="27"/>
        <v>6.8418656899999997</v>
      </c>
      <c r="AG81" s="20">
        <f t="shared" si="27"/>
        <v>6.8418656899999997</v>
      </c>
      <c r="AH81" s="20">
        <f t="shared" si="27"/>
        <v>6.8418656899999997</v>
      </c>
      <c r="AI81" s="20">
        <f t="shared" si="27"/>
        <v>6.8418656899999997</v>
      </c>
      <c r="AJ81" s="20">
        <f t="shared" si="27"/>
        <v>6.8418656899999997</v>
      </c>
      <c r="AK81" s="20">
        <f t="shared" si="27"/>
        <v>6.8418656899999997</v>
      </c>
      <c r="AL81" s="20">
        <f t="shared" si="27"/>
        <v>6.8418656899999997</v>
      </c>
      <c r="AM81" s="20">
        <f t="shared" si="27"/>
        <v>6.8418656899999997</v>
      </c>
      <c r="AN81" s="20">
        <f t="shared" si="27"/>
        <v>6.8418656899999997</v>
      </c>
      <c r="AO81" s="20">
        <f t="shared" si="27"/>
        <v>6.8418656899999997</v>
      </c>
      <c r="AP81" s="20">
        <f t="shared" si="27"/>
        <v>6.8418656899999997</v>
      </c>
      <c r="AQ81" s="20">
        <f t="shared" si="27"/>
        <v>6.8418656899999997</v>
      </c>
      <c r="AR81" s="20">
        <f t="shared" si="27"/>
        <v>6.8418656899999997</v>
      </c>
      <c r="AS81" s="20">
        <f t="shared" si="27"/>
        <v>6.8418656899999997</v>
      </c>
      <c r="AT81" s="20">
        <f t="shared" si="27"/>
        <v>6.8418656899999997</v>
      </c>
      <c r="AU81" s="20">
        <f t="shared" si="27"/>
        <v>6.8418656899999997</v>
      </c>
      <c r="AV81" s="20">
        <f t="shared" si="27"/>
        <v>6.8418656899999997</v>
      </c>
      <c r="AW81" s="20">
        <f t="shared" si="27"/>
        <v>6.8418656899999997</v>
      </c>
      <c r="AX81" s="20">
        <f t="shared" si="27"/>
        <v>6.8418656899999997</v>
      </c>
      <c r="AY81" s="20">
        <f t="shared" si="27"/>
        <v>6.8418656899999997</v>
      </c>
      <c r="AZ81" s="18">
        <f t="shared" si="26"/>
        <v>342.09328450000015</v>
      </c>
    </row>
    <row r="82" spans="1:52" ht="12.75" customHeight="1">
      <c r="A82" s="4" t="s">
        <v>75</v>
      </c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20">
        <v>884.88442459999999</v>
      </c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20">
        <v>884.88442459999999</v>
      </c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10">
        <f t="shared" si="26"/>
        <v>1769.7688492</v>
      </c>
    </row>
    <row r="83" spans="1:52" ht="12.75" customHeight="1">
      <c r="A83" s="13" t="s">
        <v>77</v>
      </c>
      <c r="B83" s="20">
        <f t="shared" ref="B83:AY83" si="28">$B$21*$P$5*$E$14</f>
        <v>2.2420998600000002</v>
      </c>
      <c r="C83" s="20">
        <f t="shared" si="28"/>
        <v>2.2420998600000002</v>
      </c>
      <c r="D83" s="20">
        <f t="shared" si="28"/>
        <v>2.2420998600000002</v>
      </c>
      <c r="E83" s="20">
        <f t="shared" si="28"/>
        <v>2.2420998600000002</v>
      </c>
      <c r="F83" s="20">
        <f t="shared" si="28"/>
        <v>2.2420998600000002</v>
      </c>
      <c r="G83" s="20">
        <f t="shared" si="28"/>
        <v>2.2420998600000002</v>
      </c>
      <c r="H83" s="20">
        <f t="shared" si="28"/>
        <v>2.2420998600000002</v>
      </c>
      <c r="I83" s="20">
        <f t="shared" si="28"/>
        <v>2.2420998600000002</v>
      </c>
      <c r="J83" s="20">
        <f t="shared" si="28"/>
        <v>2.2420998600000002</v>
      </c>
      <c r="K83" s="20">
        <f t="shared" si="28"/>
        <v>2.2420998600000002</v>
      </c>
      <c r="L83" s="20">
        <f t="shared" si="28"/>
        <v>2.2420998600000002</v>
      </c>
      <c r="M83" s="20">
        <f t="shared" si="28"/>
        <v>2.2420998600000002</v>
      </c>
      <c r="N83" s="20">
        <f t="shared" si="28"/>
        <v>2.2420998600000002</v>
      </c>
      <c r="O83" s="20">
        <f t="shared" si="28"/>
        <v>2.2420998600000002</v>
      </c>
      <c r="P83" s="20">
        <f t="shared" si="28"/>
        <v>2.2420998600000002</v>
      </c>
      <c r="Q83" s="20">
        <f t="shared" si="28"/>
        <v>2.2420998600000002</v>
      </c>
      <c r="R83" s="20">
        <f t="shared" si="28"/>
        <v>2.2420998600000002</v>
      </c>
      <c r="S83" s="20">
        <f t="shared" si="28"/>
        <v>2.2420998600000002</v>
      </c>
      <c r="T83" s="20">
        <f t="shared" si="28"/>
        <v>2.2420998600000002</v>
      </c>
      <c r="U83" s="20">
        <f t="shared" si="28"/>
        <v>2.2420998600000002</v>
      </c>
      <c r="V83" s="20">
        <f t="shared" si="28"/>
        <v>2.2420998600000002</v>
      </c>
      <c r="W83" s="20">
        <f t="shared" si="28"/>
        <v>2.2420998600000002</v>
      </c>
      <c r="X83" s="20">
        <f t="shared" si="28"/>
        <v>2.2420998600000002</v>
      </c>
      <c r="Y83" s="20">
        <f t="shared" si="28"/>
        <v>2.2420998600000002</v>
      </c>
      <c r="Z83" s="20">
        <f t="shared" si="28"/>
        <v>2.2420998600000002</v>
      </c>
      <c r="AA83" s="20">
        <f t="shared" si="28"/>
        <v>2.2420998600000002</v>
      </c>
      <c r="AB83" s="20">
        <f t="shared" si="28"/>
        <v>2.2420998600000002</v>
      </c>
      <c r="AC83" s="20">
        <f t="shared" si="28"/>
        <v>2.2420998600000002</v>
      </c>
      <c r="AD83" s="20">
        <f t="shared" si="28"/>
        <v>2.2420998600000002</v>
      </c>
      <c r="AE83" s="20">
        <f t="shared" si="28"/>
        <v>2.2420998600000002</v>
      </c>
      <c r="AF83" s="20">
        <f t="shared" si="28"/>
        <v>2.2420998600000002</v>
      </c>
      <c r="AG83" s="20">
        <f t="shared" si="28"/>
        <v>2.2420998600000002</v>
      </c>
      <c r="AH83" s="20">
        <f t="shared" si="28"/>
        <v>2.2420998600000002</v>
      </c>
      <c r="AI83" s="20">
        <f t="shared" si="28"/>
        <v>2.2420998600000002</v>
      </c>
      <c r="AJ83" s="20">
        <f t="shared" si="28"/>
        <v>2.2420998600000002</v>
      </c>
      <c r="AK83" s="20">
        <f t="shared" si="28"/>
        <v>2.2420998600000002</v>
      </c>
      <c r="AL83" s="20">
        <f t="shared" si="28"/>
        <v>2.2420998600000002</v>
      </c>
      <c r="AM83" s="20">
        <f t="shared" si="28"/>
        <v>2.2420998600000002</v>
      </c>
      <c r="AN83" s="20">
        <f t="shared" si="28"/>
        <v>2.2420998600000002</v>
      </c>
      <c r="AO83" s="20">
        <f t="shared" si="28"/>
        <v>2.2420998600000002</v>
      </c>
      <c r="AP83" s="20">
        <f t="shared" si="28"/>
        <v>2.2420998600000002</v>
      </c>
      <c r="AQ83" s="20">
        <f t="shared" si="28"/>
        <v>2.2420998600000002</v>
      </c>
      <c r="AR83" s="20">
        <f t="shared" si="28"/>
        <v>2.2420998600000002</v>
      </c>
      <c r="AS83" s="20">
        <f t="shared" si="28"/>
        <v>2.2420998600000002</v>
      </c>
      <c r="AT83" s="20">
        <f t="shared" si="28"/>
        <v>2.2420998600000002</v>
      </c>
      <c r="AU83" s="20">
        <f t="shared" si="28"/>
        <v>2.2420998600000002</v>
      </c>
      <c r="AV83" s="20">
        <f t="shared" si="28"/>
        <v>2.2420998600000002</v>
      </c>
      <c r="AW83" s="20">
        <f t="shared" si="28"/>
        <v>2.2420998600000002</v>
      </c>
      <c r="AX83" s="20">
        <f t="shared" si="28"/>
        <v>2.2420998600000002</v>
      </c>
      <c r="AY83" s="20">
        <f t="shared" si="28"/>
        <v>2.2420998600000002</v>
      </c>
      <c r="AZ83" s="18">
        <f t="shared" si="26"/>
        <v>112.10499299999996</v>
      </c>
    </row>
    <row r="84" spans="1:52" ht="12.75" customHeight="1">
      <c r="A84" s="2" t="s">
        <v>143</v>
      </c>
      <c r="B84" s="20">
        <f t="shared" ref="B84:AY84" si="29">SUM(B80:B83)</f>
        <v>9.0839655500000003</v>
      </c>
      <c r="C84" s="20">
        <f t="shared" si="29"/>
        <v>20.56196555</v>
      </c>
      <c r="D84" s="20">
        <f t="shared" si="29"/>
        <v>9.0839655500000003</v>
      </c>
      <c r="E84" s="20">
        <f t="shared" si="29"/>
        <v>22.22496555</v>
      </c>
      <c r="F84" s="20">
        <f t="shared" si="29"/>
        <v>9.0839655500000003</v>
      </c>
      <c r="G84" s="20">
        <f t="shared" si="29"/>
        <v>24.12896555</v>
      </c>
      <c r="H84" s="20">
        <f t="shared" si="29"/>
        <v>9.0839655500000003</v>
      </c>
      <c r="I84" s="20">
        <f t="shared" si="29"/>
        <v>26.309965549999998</v>
      </c>
      <c r="J84" s="20">
        <f t="shared" si="29"/>
        <v>9.0839655500000003</v>
      </c>
      <c r="K84" s="20">
        <f t="shared" si="29"/>
        <v>28.80596555</v>
      </c>
      <c r="L84" s="20">
        <f t="shared" si="29"/>
        <v>139.12696554999999</v>
      </c>
      <c r="M84" s="20">
        <f t="shared" si="29"/>
        <v>31.662965549999999</v>
      </c>
      <c r="N84" s="20">
        <f t="shared" si="29"/>
        <v>9.0839655500000003</v>
      </c>
      <c r="O84" s="20">
        <f t="shared" si="29"/>
        <v>34.934965550000001</v>
      </c>
      <c r="P84" s="20">
        <f t="shared" si="29"/>
        <v>9.0839655500000003</v>
      </c>
      <c r="Q84" s="20">
        <f t="shared" si="29"/>
        <v>38.680965550000003</v>
      </c>
      <c r="R84" s="20">
        <f t="shared" si="29"/>
        <v>9.0839655500000003</v>
      </c>
      <c r="S84" s="20">
        <f t="shared" si="29"/>
        <v>42.96896555</v>
      </c>
      <c r="T84" s="20">
        <f t="shared" si="29"/>
        <v>9.0839655500000003</v>
      </c>
      <c r="U84" s="20">
        <f t="shared" si="29"/>
        <v>932.76339015000008</v>
      </c>
      <c r="V84" s="20">
        <f t="shared" si="29"/>
        <v>299.46696555</v>
      </c>
      <c r="W84" s="20">
        <f t="shared" si="29"/>
        <v>53.500965550000004</v>
      </c>
      <c r="X84" s="20">
        <f t="shared" si="29"/>
        <v>9.0839655500000003</v>
      </c>
      <c r="Y84" s="20">
        <f t="shared" si="29"/>
        <v>59.936965550000004</v>
      </c>
      <c r="Z84" s="20">
        <f t="shared" si="29"/>
        <v>9.0839655500000003</v>
      </c>
      <c r="AA84" s="20">
        <f t="shared" si="29"/>
        <v>67.304965549999991</v>
      </c>
      <c r="AB84" s="20">
        <f t="shared" si="29"/>
        <v>9.0839655500000003</v>
      </c>
      <c r="AC84" s="20">
        <f t="shared" si="29"/>
        <v>75.741965550000003</v>
      </c>
      <c r="AD84" s="20">
        <f t="shared" si="29"/>
        <v>9.0839655500000003</v>
      </c>
      <c r="AE84" s="20">
        <f t="shared" si="29"/>
        <v>85.399965550000005</v>
      </c>
      <c r="AF84" s="20">
        <f t="shared" si="29"/>
        <v>512.30796555000006</v>
      </c>
      <c r="AG84" s="20">
        <f t="shared" si="29"/>
        <v>96.457965549999997</v>
      </c>
      <c r="AH84" s="20">
        <f t="shared" si="29"/>
        <v>9.0839655500000003</v>
      </c>
      <c r="AI84" s="20">
        <f t="shared" si="29"/>
        <v>109.11896555</v>
      </c>
      <c r="AJ84" s="20">
        <f t="shared" si="29"/>
        <v>9.0839655500000003</v>
      </c>
      <c r="AK84" s="20">
        <f t="shared" si="29"/>
        <v>123.61396555</v>
      </c>
      <c r="AL84" s="20">
        <f t="shared" si="29"/>
        <v>9.0839655500000003</v>
      </c>
      <c r="AM84" s="20">
        <f t="shared" si="29"/>
        <v>140.20996554999999</v>
      </c>
      <c r="AN84" s="20">
        <f t="shared" si="29"/>
        <v>9.0839655500000003</v>
      </c>
      <c r="AO84" s="20">
        <f t="shared" si="29"/>
        <v>1044.09439015</v>
      </c>
      <c r="AP84" s="20">
        <f t="shared" si="29"/>
        <v>3968.7589655500001</v>
      </c>
      <c r="AQ84" s="20">
        <f t="shared" si="29"/>
        <v>180.96296554999998</v>
      </c>
      <c r="AR84" s="20">
        <f t="shared" si="29"/>
        <v>9.0839655500000003</v>
      </c>
      <c r="AS84" s="20">
        <f t="shared" si="29"/>
        <v>205.86796554999998</v>
      </c>
      <c r="AT84" s="20">
        <f t="shared" si="29"/>
        <v>9.0839655500000003</v>
      </c>
      <c r="AU84" s="20">
        <f t="shared" si="29"/>
        <v>234.38196554999999</v>
      </c>
      <c r="AV84" s="20">
        <f t="shared" si="29"/>
        <v>9.0839655500000003</v>
      </c>
      <c r="AW84" s="20">
        <f t="shared" si="29"/>
        <v>267.02796555000003</v>
      </c>
      <c r="AX84" s="20">
        <f t="shared" si="29"/>
        <v>9.0839655500000003</v>
      </c>
      <c r="AY84" s="20">
        <f t="shared" si="29"/>
        <v>304.40396555000001</v>
      </c>
      <c r="AZ84" s="18">
        <f t="shared" si="26"/>
        <v>9361.4921266999991</v>
      </c>
    </row>
    <row r="85" spans="1:52" ht="12.75" customHeight="1">
      <c r="AZ85" s="10"/>
    </row>
    <row r="86" spans="1:52" ht="12.75" customHeight="1">
      <c r="A86" s="4" t="s">
        <v>144</v>
      </c>
      <c r="B86" s="4">
        <f t="shared" ref="B86:AY86" si="30">1/(1+$B$30)^B73</f>
        <v>1</v>
      </c>
      <c r="C86" s="20">
        <f t="shared" si="30"/>
        <v>0.970873786407767</v>
      </c>
      <c r="D86" s="20">
        <f t="shared" si="30"/>
        <v>0.94259590913375435</v>
      </c>
      <c r="E86" s="20">
        <f t="shared" si="30"/>
        <v>0.91514165935315961</v>
      </c>
      <c r="F86" s="20">
        <f t="shared" si="30"/>
        <v>0.888487047915689</v>
      </c>
      <c r="G86" s="20">
        <f t="shared" si="30"/>
        <v>0.86260878438416411</v>
      </c>
      <c r="H86" s="20">
        <f t="shared" si="30"/>
        <v>0.83748425668365445</v>
      </c>
      <c r="I86" s="20">
        <f t="shared" si="30"/>
        <v>0.81309151134335378</v>
      </c>
      <c r="J86" s="20">
        <f t="shared" si="30"/>
        <v>0.78940923431393573</v>
      </c>
      <c r="K86" s="20">
        <f t="shared" si="30"/>
        <v>0.76641673234362695</v>
      </c>
      <c r="L86" s="20">
        <f t="shared" si="30"/>
        <v>0.74409391489672516</v>
      </c>
      <c r="M86" s="20">
        <f t="shared" si="30"/>
        <v>0.72242127659876232</v>
      </c>
      <c r="N86" s="20">
        <f t="shared" si="30"/>
        <v>0.70137988019297326</v>
      </c>
      <c r="O86" s="20">
        <f t="shared" si="30"/>
        <v>0.68095133999317792</v>
      </c>
      <c r="P86" s="20">
        <f t="shared" si="30"/>
        <v>0.66111780581861923</v>
      </c>
      <c r="Q86" s="20">
        <f t="shared" si="30"/>
        <v>0.64186194739671765</v>
      </c>
      <c r="R86" s="20">
        <f t="shared" si="30"/>
        <v>0.62316693922011435</v>
      </c>
      <c r="S86" s="20">
        <f t="shared" si="30"/>
        <v>0.60501644584477121</v>
      </c>
      <c r="T86" s="20">
        <f t="shared" si="30"/>
        <v>0.5873946076162827</v>
      </c>
      <c r="U86" s="20">
        <f t="shared" si="30"/>
        <v>0.57028602681192497</v>
      </c>
      <c r="V86" s="20">
        <f t="shared" si="30"/>
        <v>0.55367575418633497</v>
      </c>
      <c r="W86" s="20">
        <f t="shared" si="30"/>
        <v>0.5375492759090631</v>
      </c>
      <c r="X86" s="20">
        <f t="shared" si="30"/>
        <v>0.52189250088258554</v>
      </c>
      <c r="Y86" s="20">
        <f t="shared" si="30"/>
        <v>0.50669174842969467</v>
      </c>
      <c r="Z86" s="20">
        <f t="shared" si="30"/>
        <v>0.49193373633950943</v>
      </c>
      <c r="AA86" s="20">
        <f t="shared" si="30"/>
        <v>0.47760556926165965</v>
      </c>
      <c r="AB86" s="20">
        <f t="shared" si="30"/>
        <v>0.46369472743850448</v>
      </c>
      <c r="AC86" s="20">
        <f t="shared" si="30"/>
        <v>0.45018905576553836</v>
      </c>
      <c r="AD86" s="20">
        <f t="shared" si="30"/>
        <v>0.4370767531704256</v>
      </c>
      <c r="AE86" s="20">
        <f t="shared" si="30"/>
        <v>0.42434636230138412</v>
      </c>
      <c r="AF86" s="20">
        <f t="shared" si="30"/>
        <v>0.41198675951590691</v>
      </c>
      <c r="AG86" s="20">
        <f t="shared" si="30"/>
        <v>0.39998714516107459</v>
      </c>
      <c r="AH86" s="20">
        <f t="shared" si="30"/>
        <v>0.38833703413696569</v>
      </c>
      <c r="AI86" s="20">
        <f t="shared" si="30"/>
        <v>0.37702624673491814</v>
      </c>
      <c r="AJ86" s="20">
        <f t="shared" si="30"/>
        <v>0.36604489974263904</v>
      </c>
      <c r="AK86" s="20">
        <f t="shared" si="30"/>
        <v>0.35538339780838735</v>
      </c>
      <c r="AL86" s="20">
        <f t="shared" si="30"/>
        <v>0.34503242505668674</v>
      </c>
      <c r="AM86" s="20">
        <f t="shared" si="30"/>
        <v>0.33498293694823961</v>
      </c>
      <c r="AN86" s="20">
        <f t="shared" si="30"/>
        <v>0.3252261523769317</v>
      </c>
      <c r="AO86" s="20">
        <f t="shared" si="30"/>
        <v>0.31575354599702099</v>
      </c>
      <c r="AP86" s="20">
        <f t="shared" si="30"/>
        <v>0.30655684077380685</v>
      </c>
      <c r="AQ86" s="20">
        <f t="shared" si="30"/>
        <v>0.29762800075126877</v>
      </c>
      <c r="AR86" s="20">
        <f t="shared" si="30"/>
        <v>0.28895922403035801</v>
      </c>
      <c r="AS86" s="20">
        <f t="shared" si="30"/>
        <v>0.28054293595180391</v>
      </c>
      <c r="AT86" s="20">
        <f t="shared" si="30"/>
        <v>0.27237178247747956</v>
      </c>
      <c r="AU86" s="20">
        <f t="shared" si="30"/>
        <v>0.26443862376454325</v>
      </c>
      <c r="AV86" s="20">
        <f t="shared" si="30"/>
        <v>0.25673652792674101</v>
      </c>
      <c r="AW86" s="20">
        <f t="shared" si="30"/>
        <v>0.24925876497741845</v>
      </c>
      <c r="AX86" s="20">
        <f t="shared" si="30"/>
        <v>0.24199880094894996</v>
      </c>
      <c r="AY86" s="20">
        <f t="shared" si="30"/>
        <v>0.2349502921834466</v>
      </c>
      <c r="AZ86" s="10"/>
    </row>
    <row r="87" spans="1:52" ht="12.75" customHeight="1">
      <c r="A87" s="4" t="s">
        <v>145</v>
      </c>
      <c r="B87" s="20">
        <f t="shared" ref="B87:AY87" si="31">B78*B86</f>
        <v>418.19722234</v>
      </c>
      <c r="C87" s="20">
        <f t="shared" si="31"/>
        <v>4.4049731456310672</v>
      </c>
      <c r="D87" s="20">
        <f t="shared" si="31"/>
        <v>4.2766729569233659</v>
      </c>
      <c r="E87" s="20">
        <f t="shared" si="31"/>
        <v>4.152109666915889</v>
      </c>
      <c r="F87" s="20">
        <f t="shared" si="31"/>
        <v>4.0311744338989222</v>
      </c>
      <c r="G87" s="20">
        <f t="shared" si="31"/>
        <v>3.9137615863096333</v>
      </c>
      <c r="H87" s="20">
        <f t="shared" si="31"/>
        <v>3.799768530397702</v>
      </c>
      <c r="I87" s="20">
        <f t="shared" si="31"/>
        <v>3.6890956605802931</v>
      </c>
      <c r="J87" s="20">
        <f t="shared" si="31"/>
        <v>3.5816462724080513</v>
      </c>
      <c r="K87" s="20">
        <f t="shared" si="31"/>
        <v>3.4773264780660695</v>
      </c>
      <c r="L87" s="20">
        <f t="shared" si="31"/>
        <v>3.3760451243359899</v>
      </c>
      <c r="M87" s="20">
        <f t="shared" si="31"/>
        <v>3.2777137129475631</v>
      </c>
      <c r="N87" s="20">
        <f t="shared" si="31"/>
        <v>3.1822463232500615</v>
      </c>
      <c r="O87" s="20">
        <f t="shared" si="31"/>
        <v>3.0895595371359823</v>
      </c>
      <c r="P87" s="20">
        <f t="shared" si="31"/>
        <v>2.9995723661514386</v>
      </c>
      <c r="Q87" s="20">
        <f t="shared" si="31"/>
        <v>2.9122061807295516</v>
      </c>
      <c r="R87" s="20">
        <f t="shared" si="31"/>
        <v>2.8273846414850023</v>
      </c>
      <c r="S87" s="20">
        <f t="shared" si="31"/>
        <v>2.7450336325097111</v>
      </c>
      <c r="T87" s="20">
        <f t="shared" si="31"/>
        <v>2.6650811966113697</v>
      </c>
      <c r="U87" s="20">
        <f t="shared" si="31"/>
        <v>2.5874574724382233</v>
      </c>
      <c r="V87" s="20">
        <f t="shared" si="31"/>
        <v>2.5120946334351681</v>
      </c>
      <c r="W87" s="20">
        <f t="shared" si="31"/>
        <v>2.4389268285778334</v>
      </c>
      <c r="X87" s="20">
        <f t="shared" si="31"/>
        <v>2.3678901248328481</v>
      </c>
      <c r="Y87" s="20">
        <f t="shared" si="31"/>
        <v>2.2989224512940272</v>
      </c>
      <c r="Z87" s="20">
        <f t="shared" si="31"/>
        <v>2.2319635449456574</v>
      </c>
      <c r="AA87" s="20">
        <f t="shared" si="31"/>
        <v>2.1669548980054927</v>
      </c>
      <c r="AB87" s="20">
        <f t="shared" si="31"/>
        <v>2.1038397068014492</v>
      </c>
      <c r="AC87" s="20">
        <f t="shared" si="31"/>
        <v>2.0425628221373295</v>
      </c>
      <c r="AD87" s="20">
        <f t="shared" si="31"/>
        <v>1.9830707011042032</v>
      </c>
      <c r="AE87" s="20">
        <f t="shared" si="31"/>
        <v>1.9253113602953433</v>
      </c>
      <c r="AF87" s="20">
        <f t="shared" si="31"/>
        <v>1.8692343303838284</v>
      </c>
      <c r="AG87" s="20">
        <f t="shared" si="31"/>
        <v>1.8147906120231341</v>
      </c>
      <c r="AH87" s="20">
        <f t="shared" si="31"/>
        <v>1.7619326330321692</v>
      </c>
      <c r="AI87" s="20">
        <f t="shared" si="31"/>
        <v>1.7106142068273487</v>
      </c>
      <c r="AJ87" s="20">
        <f t="shared" si="31"/>
        <v>1.6607904920653875</v>
      </c>
      <c r="AK87" s="20">
        <f t="shared" si="31"/>
        <v>1.6124179534615408</v>
      </c>
      <c r="AL87" s="20">
        <f t="shared" si="31"/>
        <v>1.5654543237490688</v>
      </c>
      <c r="AM87" s="20">
        <f t="shared" si="31"/>
        <v>1.5198585667466691</v>
      </c>
      <c r="AN87" s="20">
        <f t="shared" si="31"/>
        <v>1.4755908415016206</v>
      </c>
      <c r="AO87" s="20">
        <f t="shared" si="31"/>
        <v>1.4326124674773011</v>
      </c>
      <c r="AP87" s="20">
        <f t="shared" si="31"/>
        <v>1.3908858907546615</v>
      </c>
      <c r="AQ87" s="20">
        <f t="shared" si="31"/>
        <v>1.3503746512181181</v>
      </c>
      <c r="AR87" s="20">
        <f t="shared" si="31"/>
        <v>1.3110433506972019</v>
      </c>
      <c r="AS87" s="20">
        <f t="shared" si="31"/>
        <v>1.2728576220361183</v>
      </c>
      <c r="AT87" s="20">
        <f t="shared" si="31"/>
        <v>1.2357840990641928</v>
      </c>
      <c r="AU87" s="20">
        <f t="shared" si="31"/>
        <v>1.1997903874409637</v>
      </c>
      <c r="AV87" s="20">
        <f t="shared" si="31"/>
        <v>1.1648450363504503</v>
      </c>
      <c r="AW87" s="20">
        <f t="shared" si="31"/>
        <v>1.1309175110198546</v>
      </c>
      <c r="AX87" s="20">
        <f t="shared" si="31"/>
        <v>1.0979781660386938</v>
      </c>
      <c r="AY87" s="20">
        <f t="shared" si="31"/>
        <v>1.0659982194550426</v>
      </c>
      <c r="AZ87" s="18">
        <f t="shared" ref="AZ87:AZ88" si="32">SUM(B87:AY87)</f>
        <v>533.90135969149878</v>
      </c>
    </row>
    <row r="88" spans="1:52" ht="12.75" customHeight="1">
      <c r="A88" s="4" t="s">
        <v>146</v>
      </c>
      <c r="B88" s="20">
        <f t="shared" ref="B88:AY88" si="33">B84*B86</f>
        <v>9.0839655500000003</v>
      </c>
      <c r="C88" s="20">
        <f t="shared" si="33"/>
        <v>19.963073349514563</v>
      </c>
      <c r="D88" s="20">
        <f t="shared" si="33"/>
        <v>8.5625087661419546</v>
      </c>
      <c r="E88" s="20">
        <f t="shared" si="33"/>
        <v>20.338991852493809</v>
      </c>
      <c r="F88" s="20">
        <f t="shared" si="33"/>
        <v>8.0709857348873193</v>
      </c>
      <c r="G88" s="20">
        <f t="shared" si="33"/>
        <v>20.813857641532874</v>
      </c>
      <c r="H88" s="20">
        <f t="shared" si="33"/>
        <v>7.6076781363816748</v>
      </c>
      <c r="I88" s="20">
        <f t="shared" si="33"/>
        <v>21.392409652441071</v>
      </c>
      <c r="J88" s="20">
        <f t="shared" si="33"/>
        <v>7.1709662893596704</v>
      </c>
      <c r="K88" s="20">
        <f t="shared" si="33"/>
        <v>22.07737398883409</v>
      </c>
      <c r="L88" s="20">
        <f t="shared" si="33"/>
        <v>103.52352846380131</v>
      </c>
      <c r="M88" s="20">
        <f t="shared" si="33"/>
        <v>22.873999993533634</v>
      </c>
      <c r="N88" s="20">
        <f t="shared" si="33"/>
        <v>6.371310669136097</v>
      </c>
      <c r="O88" s="20">
        <f t="shared" si="33"/>
        <v>23.78901160388801</v>
      </c>
      <c r="P88" s="20">
        <f t="shared" si="33"/>
        <v>6.0055713725479265</v>
      </c>
      <c r="Q88" s="20">
        <f t="shared" si="33"/>
        <v>24.827839875108349</v>
      </c>
      <c r="R88" s="20">
        <f t="shared" si="33"/>
        <v>5.6608270077744631</v>
      </c>
      <c r="S88" s="20">
        <f t="shared" si="33"/>
        <v>25.996930818687414</v>
      </c>
      <c r="T88" s="20">
        <f t="shared" si="33"/>
        <v>5.3358723798420797</v>
      </c>
      <c r="U88" s="20">
        <f t="shared" si="33"/>
        <v>531.94192772426493</v>
      </c>
      <c r="V88" s="20">
        <f t="shared" si="33"/>
        <v>165.80759800478944</v>
      </c>
      <c r="W88" s="20">
        <f t="shared" si="33"/>
        <v>28.759405291838231</v>
      </c>
      <c r="X88" s="20">
        <f t="shared" si="33"/>
        <v>4.7408534988207522</v>
      </c>
      <c r="Y88" s="20">
        <f t="shared" si="33"/>
        <v>30.369565870099876</v>
      </c>
      <c r="Z88" s="20">
        <f t="shared" si="33"/>
        <v>4.4687091137908865</v>
      </c>
      <c r="AA88" s="20">
        <f t="shared" si="33"/>
        <v>32.145226385644136</v>
      </c>
      <c r="AB88" s="20">
        <f t="shared" si="33"/>
        <v>4.2121869297680146</v>
      </c>
      <c r="AC88" s="20">
        <f t="shared" si="33"/>
        <v>34.098203952780437</v>
      </c>
      <c r="AD88" s="20">
        <f t="shared" si="33"/>
        <v>3.9703901685059995</v>
      </c>
      <c r="AE88" s="20">
        <f t="shared" si="33"/>
        <v>36.239164721806027</v>
      </c>
      <c r="AF88" s="20">
        <f t="shared" si="33"/>
        <v>211.06409860113141</v>
      </c>
      <c r="AG88" s="20">
        <f t="shared" si="33"/>
        <v>38.581946268389778</v>
      </c>
      <c r="AH88" s="20">
        <f t="shared" si="33"/>
        <v>3.5276402398893705</v>
      </c>
      <c r="AI88" s="20">
        <f t="shared" si="33"/>
        <v>41.14071402891333</v>
      </c>
      <c r="AJ88" s="20">
        <f t="shared" si="33"/>
        <v>3.3251392590153368</v>
      </c>
      <c r="AK88" s="20">
        <f t="shared" si="33"/>
        <v>43.930351093727943</v>
      </c>
      <c r="AL88" s="20">
        <f t="shared" si="33"/>
        <v>3.1342626628478993</v>
      </c>
      <c r="AM88" s="20">
        <f t="shared" si="33"/>
        <v>46.967946049350495</v>
      </c>
      <c r="AN88" s="20">
        <f t="shared" si="33"/>
        <v>2.9543431641510982</v>
      </c>
      <c r="AO88" s="20">
        <f t="shared" si="33"/>
        <v>329.67650604545958</v>
      </c>
      <c r="AP88" s="20">
        <f t="shared" si="33"/>
        <v>1216.6502102717297</v>
      </c>
      <c r="AQ88" s="20">
        <f t="shared" si="33"/>
        <v>53.859645646667218</v>
      </c>
      <c r="AR88" s="20">
        <f t="shared" si="33"/>
        <v>2.6248956364465044</v>
      </c>
      <c r="AS88" s="20">
        <f t="shared" si="33"/>
        <v>57.754803473821816</v>
      </c>
      <c r="AT88" s="20">
        <f t="shared" si="33"/>
        <v>2.4742158888175179</v>
      </c>
      <c r="AU88" s="20">
        <f t="shared" si="33"/>
        <v>61.979644405270584</v>
      </c>
      <c r="AV88" s="20">
        <f t="shared" si="33"/>
        <v>2.3321857751131283</v>
      </c>
      <c r="AW88" s="20">
        <f t="shared" si="33"/>
        <v>66.559060907425646</v>
      </c>
      <c r="AX88" s="20">
        <f t="shared" si="33"/>
        <v>2.1983087709615687</v>
      </c>
      <c r="AY88" s="20">
        <f t="shared" si="33"/>
        <v>71.519800647772314</v>
      </c>
      <c r="AZ88" s="18">
        <f t="shared" si="32"/>
        <v>3508.4756536449172</v>
      </c>
    </row>
    <row r="89" spans="1:52" ht="12.75" customHeight="1">
      <c r="B89" s="17">
        <f t="shared" ref="B89:AZ89" si="34">B88-B87</f>
        <v>-409.11325678999998</v>
      </c>
      <c r="C89" s="17">
        <f t="shared" si="34"/>
        <v>15.558100203883495</v>
      </c>
      <c r="D89" s="17">
        <f t="shared" si="34"/>
        <v>4.2858358092185886</v>
      </c>
      <c r="E89" s="17">
        <f t="shared" si="34"/>
        <v>16.186882185577922</v>
      </c>
      <c r="F89" s="17">
        <f t="shared" si="34"/>
        <v>4.0398113009883971</v>
      </c>
      <c r="G89" s="17">
        <f t="shared" si="34"/>
        <v>16.900096055223241</v>
      </c>
      <c r="H89" s="17">
        <f t="shared" si="34"/>
        <v>3.8079096059839728</v>
      </c>
      <c r="I89" s="17">
        <f t="shared" si="34"/>
        <v>17.703313991860778</v>
      </c>
      <c r="J89" s="17">
        <f t="shared" si="34"/>
        <v>3.5893200169516191</v>
      </c>
      <c r="K89" s="17">
        <f t="shared" si="34"/>
        <v>18.600047510768022</v>
      </c>
      <c r="L89" s="17">
        <f t="shared" si="34"/>
        <v>100.14748333946532</v>
      </c>
      <c r="M89" s="17">
        <f t="shared" si="34"/>
        <v>19.596286280586071</v>
      </c>
      <c r="N89" s="17">
        <f t="shared" si="34"/>
        <v>3.1890643458860355</v>
      </c>
      <c r="O89" s="17">
        <f t="shared" si="34"/>
        <v>20.699452066752027</v>
      </c>
      <c r="P89" s="17">
        <f t="shared" si="34"/>
        <v>3.0059990063964879</v>
      </c>
      <c r="Q89" s="17">
        <f t="shared" si="34"/>
        <v>21.915633694378798</v>
      </c>
      <c r="R89" s="17">
        <f t="shared" si="34"/>
        <v>2.8334423662894608</v>
      </c>
      <c r="S89" s="17">
        <f t="shared" si="34"/>
        <v>23.251897186177704</v>
      </c>
      <c r="T89" s="17">
        <f t="shared" si="34"/>
        <v>2.6707911832307101</v>
      </c>
      <c r="U89" s="17">
        <f t="shared" si="34"/>
        <v>529.35447025182668</v>
      </c>
      <c r="V89" s="17">
        <f t="shared" si="34"/>
        <v>163.29550337135427</v>
      </c>
      <c r="W89" s="17">
        <f t="shared" si="34"/>
        <v>26.320478463260397</v>
      </c>
      <c r="X89" s="17">
        <f t="shared" si="34"/>
        <v>2.3729633739879041</v>
      </c>
      <c r="Y89" s="17">
        <f t="shared" si="34"/>
        <v>28.070643418805851</v>
      </c>
      <c r="Z89" s="17">
        <f t="shared" si="34"/>
        <v>2.2367455688452291</v>
      </c>
      <c r="AA89" s="17">
        <f t="shared" si="34"/>
        <v>29.978271487638644</v>
      </c>
      <c r="AB89" s="17">
        <f t="shared" si="34"/>
        <v>2.1083472229665654</v>
      </c>
      <c r="AC89" s="17">
        <f t="shared" si="34"/>
        <v>32.05564113064311</v>
      </c>
      <c r="AD89" s="17">
        <f t="shared" si="34"/>
        <v>1.9873194674017962</v>
      </c>
      <c r="AE89" s="17">
        <f t="shared" si="34"/>
        <v>34.313853361510681</v>
      </c>
      <c r="AF89" s="17">
        <f t="shared" si="34"/>
        <v>209.19486427074759</v>
      </c>
      <c r="AG89" s="17">
        <f t="shared" si="34"/>
        <v>36.767155656366647</v>
      </c>
      <c r="AH89" s="17">
        <f t="shared" si="34"/>
        <v>1.7657076068572013</v>
      </c>
      <c r="AI89" s="17">
        <f t="shared" si="34"/>
        <v>39.430099822085978</v>
      </c>
      <c r="AJ89" s="17">
        <f t="shared" si="34"/>
        <v>1.6643487669499493</v>
      </c>
      <c r="AK89" s="17">
        <f t="shared" si="34"/>
        <v>42.317933140266405</v>
      </c>
      <c r="AL89" s="17">
        <f t="shared" si="34"/>
        <v>1.5688083390988306</v>
      </c>
      <c r="AM89" s="17">
        <f t="shared" si="34"/>
        <v>45.448087482603825</v>
      </c>
      <c r="AN89" s="17">
        <f t="shared" si="34"/>
        <v>1.4787523226494776</v>
      </c>
      <c r="AO89" s="17">
        <f t="shared" si="34"/>
        <v>328.24389357798225</v>
      </c>
      <c r="AP89" s="17">
        <f t="shared" si="34"/>
        <v>1215.2593243809752</v>
      </c>
      <c r="AQ89" s="17">
        <f t="shared" si="34"/>
        <v>52.5092709954491</v>
      </c>
      <c r="AR89" s="17">
        <f t="shared" si="34"/>
        <v>1.3138522857493025</v>
      </c>
      <c r="AS89" s="17">
        <f t="shared" si="34"/>
        <v>56.481945851785696</v>
      </c>
      <c r="AT89" s="17">
        <f t="shared" si="34"/>
        <v>1.238431789753325</v>
      </c>
      <c r="AU89" s="17">
        <f t="shared" si="34"/>
        <v>60.779854017829621</v>
      </c>
      <c r="AV89" s="17">
        <f t="shared" si="34"/>
        <v>1.167340738762678</v>
      </c>
      <c r="AW89" s="17">
        <f t="shared" si="34"/>
        <v>65.428143396405787</v>
      </c>
      <c r="AX89" s="17">
        <f t="shared" si="34"/>
        <v>1.1003306049228749</v>
      </c>
      <c r="AY89" s="17">
        <f t="shared" si="34"/>
        <v>70.453802428317275</v>
      </c>
      <c r="AZ89" s="17">
        <f t="shared" si="34"/>
        <v>2974.5742939534184</v>
      </c>
    </row>
    <row r="90" spans="1:52" ht="12.75" customHeight="1">
      <c r="A90" s="4" t="s">
        <v>147</v>
      </c>
      <c r="B90" s="4">
        <f t="shared" ref="B90:AY90" si="35">1/(1+$B$31)^B38</f>
        <v>1</v>
      </c>
      <c r="C90" s="20">
        <f t="shared" si="35"/>
        <v>0.92592592592592582</v>
      </c>
      <c r="D90" s="20">
        <f t="shared" si="35"/>
        <v>0.85733882030178321</v>
      </c>
      <c r="E90" s="20">
        <f t="shared" si="35"/>
        <v>0.79383224102016958</v>
      </c>
      <c r="F90" s="20">
        <f t="shared" si="35"/>
        <v>0.73502985279645328</v>
      </c>
      <c r="G90" s="20">
        <f t="shared" si="35"/>
        <v>0.68058319703375303</v>
      </c>
      <c r="H90" s="20">
        <f t="shared" si="35"/>
        <v>0.63016962688310452</v>
      </c>
      <c r="I90" s="20">
        <f t="shared" si="35"/>
        <v>0.58349039526213387</v>
      </c>
      <c r="J90" s="20">
        <f t="shared" si="35"/>
        <v>0.54026888450197574</v>
      </c>
      <c r="K90" s="20">
        <f t="shared" si="35"/>
        <v>0.50024896713145905</v>
      </c>
      <c r="L90" s="20">
        <f t="shared" si="35"/>
        <v>0.46319348808468425</v>
      </c>
      <c r="M90" s="20">
        <f t="shared" si="35"/>
        <v>0.42888285933767062</v>
      </c>
      <c r="N90" s="20">
        <f t="shared" si="35"/>
        <v>0.39711375864599124</v>
      </c>
      <c r="O90" s="20">
        <f t="shared" si="35"/>
        <v>0.36769792467221413</v>
      </c>
      <c r="P90" s="20">
        <f t="shared" si="35"/>
        <v>0.34046104136316119</v>
      </c>
      <c r="Q90" s="20">
        <f t="shared" si="35"/>
        <v>0.31524170496588994</v>
      </c>
      <c r="R90" s="20">
        <f t="shared" si="35"/>
        <v>0.29189046756100923</v>
      </c>
      <c r="S90" s="20">
        <f t="shared" si="35"/>
        <v>0.27026895144537894</v>
      </c>
      <c r="T90" s="20">
        <f t="shared" si="35"/>
        <v>0.25024902911609154</v>
      </c>
      <c r="U90" s="20">
        <f t="shared" si="35"/>
        <v>0.23171206399638106</v>
      </c>
      <c r="V90" s="20">
        <f t="shared" si="35"/>
        <v>0.21454820740405653</v>
      </c>
      <c r="W90" s="20">
        <f t="shared" si="35"/>
        <v>0.19865574759634863</v>
      </c>
      <c r="X90" s="20">
        <f t="shared" si="35"/>
        <v>0.18394050703365611</v>
      </c>
      <c r="Y90" s="20">
        <f t="shared" si="35"/>
        <v>0.17031528429042234</v>
      </c>
      <c r="Z90" s="20">
        <f t="shared" si="35"/>
        <v>0.1576993373059466</v>
      </c>
      <c r="AA90" s="20">
        <f t="shared" si="35"/>
        <v>0.1460179049129135</v>
      </c>
      <c r="AB90" s="20">
        <f t="shared" si="35"/>
        <v>0.13520176380825324</v>
      </c>
      <c r="AC90" s="20">
        <f t="shared" si="35"/>
        <v>0.12518681834097523</v>
      </c>
      <c r="AD90" s="20">
        <f t="shared" si="35"/>
        <v>0.11591372068608817</v>
      </c>
      <c r="AE90" s="20">
        <f t="shared" si="35"/>
        <v>0.10732751915378534</v>
      </c>
      <c r="AF90" s="20">
        <f t="shared" si="35"/>
        <v>9.9377332549801231E-2</v>
      </c>
      <c r="AG90" s="20">
        <f t="shared" si="35"/>
        <v>9.2016048657223348E-2</v>
      </c>
      <c r="AH90" s="20">
        <f t="shared" si="35"/>
        <v>8.5200045052984577E-2</v>
      </c>
      <c r="AI90" s="20">
        <f t="shared" si="35"/>
        <v>7.8888930604615354E-2</v>
      </c>
      <c r="AJ90" s="20">
        <f t="shared" si="35"/>
        <v>7.3045306115384581E-2</v>
      </c>
      <c r="AK90" s="20">
        <f t="shared" si="35"/>
        <v>6.7634542699430159E-2</v>
      </c>
      <c r="AL90" s="20">
        <f t="shared" si="35"/>
        <v>6.2624576573546434E-2</v>
      </c>
      <c r="AM90" s="20">
        <f t="shared" si="35"/>
        <v>5.7985719049580033E-2</v>
      </c>
      <c r="AN90" s="20">
        <f t="shared" si="35"/>
        <v>5.3690480601462989E-2</v>
      </c>
      <c r="AO90" s="20">
        <f t="shared" si="35"/>
        <v>4.9713407964317585E-2</v>
      </c>
      <c r="AP90" s="20">
        <f t="shared" si="35"/>
        <v>4.6030933300294057E-2</v>
      </c>
      <c r="AQ90" s="20">
        <f t="shared" si="35"/>
        <v>4.2621234537309309E-2</v>
      </c>
      <c r="AR90" s="20">
        <f t="shared" si="35"/>
        <v>3.9464106053064177E-2</v>
      </c>
      <c r="AS90" s="20">
        <f t="shared" si="35"/>
        <v>3.6540838938022388E-2</v>
      </c>
      <c r="AT90" s="20">
        <f t="shared" si="35"/>
        <v>3.3834110127798502E-2</v>
      </c>
      <c r="AU90" s="20">
        <f t="shared" si="35"/>
        <v>3.1327879747961578E-2</v>
      </c>
      <c r="AV90" s="20">
        <f t="shared" si="35"/>
        <v>2.900729606292738E-2</v>
      </c>
      <c r="AW90" s="20">
        <f t="shared" si="35"/>
        <v>2.6858607465673496E-2</v>
      </c>
      <c r="AX90" s="20">
        <f t="shared" si="35"/>
        <v>2.4869080986734723E-2</v>
      </c>
      <c r="AY90" s="20">
        <f t="shared" si="35"/>
        <v>2.3026926839569185E-2</v>
      </c>
      <c r="AZ90" s="10"/>
    </row>
    <row r="91" spans="1:52" ht="12.75" customHeight="1">
      <c r="A91" s="4" t="s">
        <v>148</v>
      </c>
      <c r="B91" s="20">
        <f t="shared" ref="B91:AY91" si="36">B90*B78</f>
        <v>418.19722234</v>
      </c>
      <c r="C91" s="20">
        <f t="shared" si="36"/>
        <v>4.2010392037037025</v>
      </c>
      <c r="D91" s="20">
        <f t="shared" si="36"/>
        <v>3.8898511145404653</v>
      </c>
      <c r="E91" s="20">
        <f t="shared" si="36"/>
        <v>3.6017139949448751</v>
      </c>
      <c r="F91" s="20">
        <f t="shared" si="36"/>
        <v>3.3349203656896989</v>
      </c>
      <c r="G91" s="20">
        <f t="shared" si="36"/>
        <v>3.0878892274904617</v>
      </c>
      <c r="H91" s="20">
        <f t="shared" si="36"/>
        <v>2.8591566921207976</v>
      </c>
      <c r="I91" s="20">
        <f t="shared" si="36"/>
        <v>2.6473673075192572</v>
      </c>
      <c r="J91" s="20">
        <f t="shared" si="36"/>
        <v>2.4512660254807934</v>
      </c>
      <c r="K91" s="20">
        <f t="shared" si="36"/>
        <v>2.2696907643340682</v>
      </c>
      <c r="L91" s="20">
        <f t="shared" si="36"/>
        <v>2.1015655225315442</v>
      </c>
      <c r="M91" s="20">
        <f t="shared" si="36"/>
        <v>1.9458940023440225</v>
      </c>
      <c r="N91" s="20">
        <f t="shared" si="36"/>
        <v>1.8017537058740947</v>
      </c>
      <c r="O91" s="20">
        <f t="shared" si="36"/>
        <v>1.6682904684019395</v>
      </c>
      <c r="P91" s="20">
        <f t="shared" si="36"/>
        <v>1.5447133966684623</v>
      </c>
      <c r="Q91" s="20">
        <f t="shared" si="36"/>
        <v>1.4302901821004279</v>
      </c>
      <c r="R91" s="20">
        <f t="shared" si="36"/>
        <v>1.3243427612040999</v>
      </c>
      <c r="S91" s="20">
        <f t="shared" si="36"/>
        <v>1.2262432974112039</v>
      </c>
      <c r="T91" s="20">
        <f t="shared" si="36"/>
        <v>1.1354104605659292</v>
      </c>
      <c r="U91" s="20">
        <f t="shared" si="36"/>
        <v>1.05130598200549</v>
      </c>
      <c r="V91" s="20">
        <f t="shared" si="36"/>
        <v>0.97343146481989806</v>
      </c>
      <c r="W91" s="20">
        <f t="shared" si="36"/>
        <v>0.90132543038879442</v>
      </c>
      <c r="X91" s="20">
        <f t="shared" si="36"/>
        <v>0.83456058369332808</v>
      </c>
      <c r="Y91" s="20">
        <f t="shared" si="36"/>
        <v>0.77274128119752605</v>
      </c>
      <c r="Z91" s="20">
        <f t="shared" si="36"/>
        <v>0.7155011862940055</v>
      </c>
      <c r="AA91" s="20">
        <f t="shared" si="36"/>
        <v>0.66250109842037541</v>
      </c>
      <c r="AB91" s="20">
        <f t="shared" si="36"/>
        <v>0.61342694298182909</v>
      </c>
      <c r="AC91" s="20">
        <f t="shared" si="36"/>
        <v>0.56798791016836025</v>
      </c>
      <c r="AD91" s="20">
        <f t="shared" si="36"/>
        <v>0.52591473163737068</v>
      </c>
      <c r="AE91" s="20">
        <f t="shared" si="36"/>
        <v>0.48695808484941727</v>
      </c>
      <c r="AF91" s="20">
        <f t="shared" si="36"/>
        <v>0.45088711560131223</v>
      </c>
      <c r="AG91" s="20">
        <f t="shared" si="36"/>
        <v>0.41748807000121496</v>
      </c>
      <c r="AH91" s="20">
        <f t="shared" si="36"/>
        <v>0.38656302777890272</v>
      </c>
      <c r="AI91" s="20">
        <f t="shared" si="36"/>
        <v>0.35792872942490994</v>
      </c>
      <c r="AJ91" s="20">
        <f t="shared" si="36"/>
        <v>0.3314154902082499</v>
      </c>
      <c r="AK91" s="20">
        <f t="shared" si="36"/>
        <v>0.30686619463726839</v>
      </c>
      <c r="AL91" s="20">
        <f t="shared" si="36"/>
        <v>0.2841353654048781</v>
      </c>
      <c r="AM91" s="20">
        <f t="shared" si="36"/>
        <v>0.26308830130081307</v>
      </c>
      <c r="AN91" s="20">
        <f t="shared" si="36"/>
        <v>0.2436002789822343</v>
      </c>
      <c r="AO91" s="20">
        <f t="shared" si="36"/>
        <v>0.2255558138724392</v>
      </c>
      <c r="AP91" s="20">
        <f t="shared" si="36"/>
        <v>0.20884797580781403</v>
      </c>
      <c r="AQ91" s="20">
        <f t="shared" si="36"/>
        <v>0.19337775537760557</v>
      </c>
      <c r="AR91" s="20">
        <f t="shared" si="36"/>
        <v>0.17905347720148665</v>
      </c>
      <c r="AS91" s="20">
        <f t="shared" si="36"/>
        <v>0.1657902566680432</v>
      </c>
      <c r="AT91" s="20">
        <f t="shared" si="36"/>
        <v>0.1535094969148548</v>
      </c>
      <c r="AU91" s="20">
        <f t="shared" si="36"/>
        <v>0.14213842306931002</v>
      </c>
      <c r="AV91" s="20">
        <f t="shared" si="36"/>
        <v>0.13160965099010183</v>
      </c>
      <c r="AW91" s="20">
        <f t="shared" si="36"/>
        <v>0.12186078795379797</v>
      </c>
      <c r="AX91" s="20">
        <f t="shared" si="36"/>
        <v>0.11283406292018333</v>
      </c>
      <c r="AY91" s="20">
        <f t="shared" si="36"/>
        <v>0.10447598418535492</v>
      </c>
      <c r="AZ91" s="18">
        <f t="shared" ref="AZ91:AZ92" si="37">SUM(B91:AY91)</f>
        <v>473.60530178768283</v>
      </c>
    </row>
    <row r="92" spans="1:52" ht="12.75" customHeight="1">
      <c r="A92" s="4" t="s">
        <v>149</v>
      </c>
      <c r="B92" s="20">
        <f t="shared" ref="B92:AY92" si="38">B90*B84</f>
        <v>9.0839655500000003</v>
      </c>
      <c r="C92" s="20">
        <f t="shared" si="38"/>
        <v>19.03885699074074</v>
      </c>
      <c r="D92" s="20">
        <f t="shared" si="38"/>
        <v>7.7880363082990396</v>
      </c>
      <c r="E92" s="20">
        <f t="shared" si="38"/>
        <v>17.642894209152566</v>
      </c>
      <c r="F92" s="20">
        <f t="shared" si="38"/>
        <v>6.6769858610245532</v>
      </c>
      <c r="G92" s="20">
        <f t="shared" si="38"/>
        <v>16.421768515136289</v>
      </c>
      <c r="H92" s="20">
        <f t="shared" si="38"/>
        <v>5.7244391812624755</v>
      </c>
      <c r="I92" s="20">
        <f t="shared" si="38"/>
        <v>15.351612198102623</v>
      </c>
      <c r="J92" s="20">
        <f t="shared" si="38"/>
        <v>4.9077839345528771</v>
      </c>
      <c r="K92" s="20">
        <f t="shared" si="38"/>
        <v>14.410154513611891</v>
      </c>
      <c r="L92" s="20">
        <f t="shared" si="38"/>
        <v>64.442704459742203</v>
      </c>
      <c r="M92" s="20">
        <f t="shared" si="38"/>
        <v>13.57970320019416</v>
      </c>
      <c r="N92" s="20">
        <f t="shared" si="38"/>
        <v>3.607367702971199</v>
      </c>
      <c r="O92" s="20">
        <f t="shared" si="38"/>
        <v>12.845514331230296</v>
      </c>
      <c r="P92" s="20">
        <f t="shared" si="38"/>
        <v>3.0927363708600812</v>
      </c>
      <c r="Q92" s="20">
        <f t="shared" si="38"/>
        <v>12.193853529708854</v>
      </c>
      <c r="R92" s="20">
        <f t="shared" si="38"/>
        <v>2.6515229516976002</v>
      </c>
      <c r="S92" s="20">
        <f t="shared" si="38"/>
        <v>11.61317726389111</v>
      </c>
      <c r="T92" s="20">
        <f t="shared" si="38"/>
        <v>2.2732535594115224</v>
      </c>
      <c r="U92" s="20">
        <f t="shared" si="38"/>
        <v>216.13253035191818</v>
      </c>
      <c r="V92" s="20">
        <f t="shared" si="38"/>
        <v>64.250100635484856</v>
      </c>
      <c r="W92" s="20">
        <f t="shared" si="38"/>
        <v>10.628274308461744</v>
      </c>
      <c r="X92" s="20">
        <f t="shared" si="38"/>
        <v>1.6709092291432648</v>
      </c>
      <c r="Y92" s="20">
        <f t="shared" si="38"/>
        <v>10.2081813271535</v>
      </c>
      <c r="Z92" s="20">
        <f t="shared" si="38"/>
        <v>1.4325353473450488</v>
      </c>
      <c r="AA92" s="20">
        <f t="shared" si="38"/>
        <v>9.827730059846818</v>
      </c>
      <c r="AB92" s="20">
        <f t="shared" si="38"/>
        <v>1.2281681647334093</v>
      </c>
      <c r="AC92" s="20">
        <f t="shared" si="38"/>
        <v>9.4818956820962548</v>
      </c>
      <c r="AD92" s="20">
        <f t="shared" si="38"/>
        <v>1.0529562454847474</v>
      </c>
      <c r="AE92" s="20">
        <f t="shared" si="38"/>
        <v>9.1657664383002331</v>
      </c>
      <c r="AF92" s="20">
        <f t="shared" si="38"/>
        <v>50.91179906037447</v>
      </c>
      <c r="AG92" s="20">
        <f t="shared" si="38"/>
        <v>8.8756808514255727</v>
      </c>
      <c r="AH92" s="20">
        <f t="shared" si="38"/>
        <v>0.77395427411975981</v>
      </c>
      <c r="AI92" s="20">
        <f t="shared" si="38"/>
        <v>8.6082785009213634</v>
      </c>
      <c r="AJ92" s="20">
        <f t="shared" si="38"/>
        <v>0.66354104434135786</v>
      </c>
      <c r="AK92" s="20">
        <f t="shared" si="38"/>
        <v>8.3605740312373644</v>
      </c>
      <c r="AL92" s="20">
        <f t="shared" si="38"/>
        <v>0.56887949617743283</v>
      </c>
      <c r="AM92" s="20">
        <f t="shared" si="38"/>
        <v>8.1301756703335943</v>
      </c>
      <c r="AN92" s="20">
        <f t="shared" si="38"/>
        <v>0.48772247614663311</v>
      </c>
      <c r="AO92" s="20">
        <f t="shared" si="38"/>
        <v>51.905490370782324</v>
      </c>
      <c r="AP92" s="20">
        <f t="shared" si="38"/>
        <v>182.6856792281761</v>
      </c>
      <c r="AQ92" s="20">
        <f t="shared" si="38"/>
        <v>7.7128649972735737</v>
      </c>
      <c r="AR92" s="20">
        <f t="shared" si="38"/>
        <v>0.35849057984758148</v>
      </c>
      <c r="AS92" s="20">
        <f t="shared" si="38"/>
        <v>7.5225881716608907</v>
      </c>
      <c r="AT92" s="20">
        <f t="shared" si="38"/>
        <v>0.3073478908158277</v>
      </c>
      <c r="AU92" s="20">
        <f t="shared" si="38"/>
        <v>7.3426900318412729</v>
      </c>
      <c r="AV92" s="20">
        <f t="shared" si="38"/>
        <v>0.26350127813428298</v>
      </c>
      <c r="AW92" s="20">
        <f t="shared" si="38"/>
        <v>7.1719993090648364</v>
      </c>
      <c r="AX92" s="20">
        <f t="shared" si="38"/>
        <v>0.22590987494365825</v>
      </c>
      <c r="AY92" s="20">
        <f t="shared" si="38"/>
        <v>7.0094878443945889</v>
      </c>
      <c r="AZ92" s="18">
        <f t="shared" si="37"/>
        <v>938.31203340357092</v>
      </c>
    </row>
    <row r="93" spans="1:52" ht="12.75" customHeight="1">
      <c r="B93" s="17">
        <f t="shared" ref="B93:AZ93" si="39">B92-B91</f>
        <v>-409.11325678999998</v>
      </c>
      <c r="C93" s="17">
        <f t="shared" si="39"/>
        <v>14.837817787037038</v>
      </c>
      <c r="D93" s="17">
        <f t="shared" si="39"/>
        <v>3.8981851937585743</v>
      </c>
      <c r="E93" s="17">
        <f t="shared" si="39"/>
        <v>14.04118021420769</v>
      </c>
      <c r="F93" s="17">
        <f t="shared" si="39"/>
        <v>3.3420654953348543</v>
      </c>
      <c r="G93" s="17">
        <f t="shared" si="39"/>
        <v>13.333879287645829</v>
      </c>
      <c r="H93" s="17">
        <f t="shared" si="39"/>
        <v>2.8652824891416779</v>
      </c>
      <c r="I93" s="17">
        <f t="shared" si="39"/>
        <v>12.704244890583366</v>
      </c>
      <c r="J93" s="17">
        <f t="shared" si="39"/>
        <v>2.4565179090720837</v>
      </c>
      <c r="K93" s="17">
        <f t="shared" si="39"/>
        <v>12.140463749277822</v>
      </c>
      <c r="L93" s="17">
        <f t="shared" si="39"/>
        <v>62.341138937210658</v>
      </c>
      <c r="M93" s="17">
        <f t="shared" si="39"/>
        <v>11.633809197850137</v>
      </c>
      <c r="N93" s="17">
        <f t="shared" si="39"/>
        <v>1.8056139970971044</v>
      </c>
      <c r="O93" s="17">
        <f t="shared" si="39"/>
        <v>11.177223862828356</v>
      </c>
      <c r="P93" s="17">
        <f t="shared" si="39"/>
        <v>1.5480229741916189</v>
      </c>
      <c r="Q93" s="17">
        <f t="shared" si="39"/>
        <v>10.763563347608425</v>
      </c>
      <c r="R93" s="17">
        <f t="shared" si="39"/>
        <v>1.3271801904935003</v>
      </c>
      <c r="S93" s="17">
        <f t="shared" si="39"/>
        <v>10.386933966479907</v>
      </c>
      <c r="T93" s="17">
        <f t="shared" si="39"/>
        <v>1.1378430988455932</v>
      </c>
      <c r="U93" s="17">
        <f t="shared" si="39"/>
        <v>215.08122436991269</v>
      </c>
      <c r="V93" s="17">
        <f t="shared" si="39"/>
        <v>63.27666917066496</v>
      </c>
      <c r="W93" s="17">
        <f t="shared" si="39"/>
        <v>9.7269488780729496</v>
      </c>
      <c r="X93" s="17">
        <f t="shared" si="39"/>
        <v>0.8363486454499367</v>
      </c>
      <c r="Y93" s="17">
        <f t="shared" si="39"/>
        <v>9.4354400459559749</v>
      </c>
      <c r="Z93" s="17">
        <f t="shared" si="39"/>
        <v>0.71703416105104334</v>
      </c>
      <c r="AA93" s="17">
        <f t="shared" si="39"/>
        <v>9.1652289614264433</v>
      </c>
      <c r="AB93" s="17">
        <f t="shared" si="39"/>
        <v>0.61474122175158019</v>
      </c>
      <c r="AC93" s="17">
        <f t="shared" si="39"/>
        <v>8.9139077719278941</v>
      </c>
      <c r="AD93" s="17">
        <f t="shared" si="39"/>
        <v>0.52704151384737674</v>
      </c>
      <c r="AE93" s="17">
        <f t="shared" si="39"/>
        <v>8.6788083534508154</v>
      </c>
      <c r="AF93" s="17">
        <f t="shared" si="39"/>
        <v>50.460911944773159</v>
      </c>
      <c r="AG93" s="17">
        <f t="shared" si="39"/>
        <v>8.4581927814243585</v>
      </c>
      <c r="AH93" s="17">
        <f t="shared" si="39"/>
        <v>0.38739124634085709</v>
      </c>
      <c r="AI93" s="17">
        <f t="shared" si="39"/>
        <v>8.2503497714964542</v>
      </c>
      <c r="AJ93" s="17">
        <f t="shared" si="39"/>
        <v>0.33212555413310796</v>
      </c>
      <c r="AK93" s="17">
        <f t="shared" si="39"/>
        <v>8.0537078366000969</v>
      </c>
      <c r="AL93" s="17">
        <f t="shared" si="39"/>
        <v>0.28474413077255473</v>
      </c>
      <c r="AM93" s="17">
        <f t="shared" si="39"/>
        <v>7.8670873690327809</v>
      </c>
      <c r="AN93" s="17">
        <f t="shared" si="39"/>
        <v>0.24412219716439881</v>
      </c>
      <c r="AO93" s="17">
        <f t="shared" si="39"/>
        <v>51.679934556909885</v>
      </c>
      <c r="AP93" s="17">
        <f t="shared" si="39"/>
        <v>182.47683125236827</v>
      </c>
      <c r="AQ93" s="17">
        <f t="shared" si="39"/>
        <v>7.519487241895968</v>
      </c>
      <c r="AR93" s="17">
        <f t="shared" si="39"/>
        <v>0.17943710264609483</v>
      </c>
      <c r="AS93" s="17">
        <f t="shared" si="39"/>
        <v>7.3567979149928471</v>
      </c>
      <c r="AT93" s="17">
        <f t="shared" si="39"/>
        <v>0.1538383939009729</v>
      </c>
      <c r="AU93" s="17">
        <f t="shared" si="39"/>
        <v>7.2005516087719625</v>
      </c>
      <c r="AV93" s="17">
        <f t="shared" si="39"/>
        <v>0.13189162714418115</v>
      </c>
      <c r="AW93" s="17">
        <f t="shared" si="39"/>
        <v>7.0501385211110383</v>
      </c>
      <c r="AX93" s="17">
        <f t="shared" si="39"/>
        <v>0.11307581202347491</v>
      </c>
      <c r="AY93" s="17">
        <f t="shared" si="39"/>
        <v>6.9050118602092336</v>
      </c>
      <c r="AZ93" s="17">
        <f t="shared" si="39"/>
        <v>464.70673161588809</v>
      </c>
    </row>
    <row r="94" spans="1:52" ht="12.75" customHeight="1">
      <c r="A94" s="4" t="s">
        <v>150</v>
      </c>
      <c r="B94" s="4">
        <f t="shared" ref="B94:AY94" si="40">1/(1+$B$32)^B38</f>
        <v>1</v>
      </c>
      <c r="C94" s="20">
        <f t="shared" si="40"/>
        <v>0.90909090909090906</v>
      </c>
      <c r="D94" s="20">
        <f t="shared" si="40"/>
        <v>0.82644628099173545</v>
      </c>
      <c r="E94" s="20">
        <f t="shared" si="40"/>
        <v>0.75131480090157754</v>
      </c>
      <c r="F94" s="20">
        <f t="shared" si="40"/>
        <v>0.68301345536507052</v>
      </c>
      <c r="G94" s="20">
        <f t="shared" si="40"/>
        <v>0.62092132305915493</v>
      </c>
      <c r="H94" s="20">
        <f t="shared" si="40"/>
        <v>0.56447393005377722</v>
      </c>
      <c r="I94" s="20">
        <f t="shared" si="40"/>
        <v>0.51315811823070645</v>
      </c>
      <c r="J94" s="20">
        <f t="shared" si="40"/>
        <v>0.46650738020973315</v>
      </c>
      <c r="K94" s="20">
        <f t="shared" si="40"/>
        <v>0.42409761837248466</v>
      </c>
      <c r="L94" s="20">
        <f t="shared" si="40"/>
        <v>0.38554328942953148</v>
      </c>
      <c r="M94" s="20">
        <f t="shared" si="40"/>
        <v>0.3504938994813922</v>
      </c>
      <c r="N94" s="20">
        <f t="shared" si="40"/>
        <v>0.31863081771035656</v>
      </c>
      <c r="O94" s="20">
        <f t="shared" si="40"/>
        <v>0.28966437973668779</v>
      </c>
      <c r="P94" s="20">
        <f t="shared" si="40"/>
        <v>0.26333125430607973</v>
      </c>
      <c r="Q94" s="20">
        <f t="shared" si="40"/>
        <v>0.23939204936916339</v>
      </c>
      <c r="R94" s="20">
        <f t="shared" si="40"/>
        <v>0.21762913579014853</v>
      </c>
      <c r="S94" s="20">
        <f t="shared" si="40"/>
        <v>0.19784466890013502</v>
      </c>
      <c r="T94" s="20">
        <f t="shared" si="40"/>
        <v>0.17985878990921364</v>
      </c>
      <c r="U94" s="20">
        <f t="shared" si="40"/>
        <v>0.16350799082655781</v>
      </c>
      <c r="V94" s="20">
        <f t="shared" si="40"/>
        <v>0.14864362802414349</v>
      </c>
      <c r="W94" s="20">
        <f t="shared" si="40"/>
        <v>0.13513057093103953</v>
      </c>
      <c r="X94" s="20">
        <f t="shared" si="40"/>
        <v>0.12284597357367227</v>
      </c>
      <c r="Y94" s="20">
        <f t="shared" si="40"/>
        <v>0.11167815779424752</v>
      </c>
      <c r="Z94" s="20">
        <f t="shared" si="40"/>
        <v>0.10152559799477048</v>
      </c>
      <c r="AA94" s="20">
        <f t="shared" si="40"/>
        <v>9.2295998177064048E-2</v>
      </c>
      <c r="AB94" s="20">
        <f t="shared" si="40"/>
        <v>8.3905452888240042E-2</v>
      </c>
      <c r="AC94" s="20">
        <f t="shared" si="40"/>
        <v>7.6277684443854576E-2</v>
      </c>
      <c r="AD94" s="20">
        <f t="shared" si="40"/>
        <v>6.9343349494413245E-2</v>
      </c>
      <c r="AE94" s="20">
        <f t="shared" si="40"/>
        <v>6.3039408631284766E-2</v>
      </c>
      <c r="AF94" s="20">
        <f t="shared" si="40"/>
        <v>5.7308553301167964E-2</v>
      </c>
      <c r="AG94" s="20">
        <f t="shared" si="40"/>
        <v>5.2098684819243603E-2</v>
      </c>
      <c r="AH94" s="20">
        <f t="shared" si="40"/>
        <v>4.7362440744766907E-2</v>
      </c>
      <c r="AI94" s="20">
        <f t="shared" si="40"/>
        <v>4.3056764313424457E-2</v>
      </c>
      <c r="AJ94" s="20">
        <f t="shared" si="40"/>
        <v>3.9142513012204054E-2</v>
      </c>
      <c r="AK94" s="20">
        <f t="shared" si="40"/>
        <v>3.5584102738367311E-2</v>
      </c>
      <c r="AL94" s="20">
        <f t="shared" si="40"/>
        <v>3.2349184307606652E-2</v>
      </c>
      <c r="AM94" s="20">
        <f t="shared" si="40"/>
        <v>2.94083493705515E-2</v>
      </c>
      <c r="AN94" s="20">
        <f t="shared" si="40"/>
        <v>2.6734863064137721E-2</v>
      </c>
      <c r="AO94" s="20">
        <f t="shared" si="40"/>
        <v>2.4304420967397926E-2</v>
      </c>
      <c r="AP94" s="20">
        <f t="shared" si="40"/>
        <v>2.2094928152179935E-2</v>
      </c>
      <c r="AQ94" s="20">
        <f t="shared" si="40"/>
        <v>2.0086298320163575E-2</v>
      </c>
      <c r="AR94" s="20">
        <f t="shared" si="40"/>
        <v>1.8260271200148705E-2</v>
      </c>
      <c r="AS94" s="20">
        <f t="shared" si="40"/>
        <v>1.6600246545589729E-2</v>
      </c>
      <c r="AT94" s="20">
        <f t="shared" si="40"/>
        <v>1.5091133223263388E-2</v>
      </c>
      <c r="AU94" s="20">
        <f t="shared" si="40"/>
        <v>1.3719212021148534E-2</v>
      </c>
      <c r="AV94" s="20">
        <f t="shared" si="40"/>
        <v>1.2472010928316847E-2</v>
      </c>
      <c r="AW94" s="20">
        <f t="shared" si="40"/>
        <v>1.1338191753015316E-2</v>
      </c>
      <c r="AX94" s="20">
        <f t="shared" si="40"/>
        <v>1.0307447048195742E-2</v>
      </c>
      <c r="AY94" s="20">
        <f t="shared" si="40"/>
        <v>9.3704064074506734E-3</v>
      </c>
      <c r="AZ94" s="10"/>
    </row>
    <row r="95" spans="1:52" ht="12.75" customHeight="1">
      <c r="A95" s="4" t="s">
        <v>151</v>
      </c>
      <c r="B95" s="20">
        <f t="shared" ref="B95:AY95" si="41">B94*B78</f>
        <v>418.19722234</v>
      </c>
      <c r="C95" s="20">
        <f t="shared" si="41"/>
        <v>4.124656672727272</v>
      </c>
      <c r="D95" s="20">
        <f t="shared" si="41"/>
        <v>3.7496878842975194</v>
      </c>
      <c r="E95" s="20">
        <f t="shared" si="41"/>
        <v>3.4088071675431988</v>
      </c>
      <c r="F95" s="20">
        <f t="shared" si="41"/>
        <v>3.0989156068574535</v>
      </c>
      <c r="G95" s="20">
        <f t="shared" si="41"/>
        <v>2.8171960062340484</v>
      </c>
      <c r="H95" s="20">
        <f t="shared" si="41"/>
        <v>2.5610872783945893</v>
      </c>
      <c r="I95" s="20">
        <f t="shared" si="41"/>
        <v>2.3282611621768989</v>
      </c>
      <c r="J95" s="20">
        <f t="shared" si="41"/>
        <v>2.1166010565244537</v>
      </c>
      <c r="K95" s="20">
        <f t="shared" si="41"/>
        <v>1.9241827786585941</v>
      </c>
      <c r="L95" s="20">
        <f t="shared" si="41"/>
        <v>1.7492570715078126</v>
      </c>
      <c r="M95" s="20">
        <f t="shared" si="41"/>
        <v>1.5902337013707386</v>
      </c>
      <c r="N95" s="20">
        <f t="shared" si="41"/>
        <v>1.4456670012461261</v>
      </c>
      <c r="O95" s="20">
        <f t="shared" si="41"/>
        <v>1.3142427284055691</v>
      </c>
      <c r="P95" s="20">
        <f t="shared" si="41"/>
        <v>1.1947661167323353</v>
      </c>
      <c r="Q95" s="20">
        <f t="shared" si="41"/>
        <v>1.0861510152112139</v>
      </c>
      <c r="R95" s="20">
        <f t="shared" si="41"/>
        <v>0.98741001382837623</v>
      </c>
      <c r="S95" s="20">
        <f t="shared" si="41"/>
        <v>0.89764546711670568</v>
      </c>
      <c r="T95" s="20">
        <f t="shared" si="41"/>
        <v>0.81604133374245957</v>
      </c>
      <c r="U95" s="20">
        <f t="shared" si="41"/>
        <v>0.74185575794769032</v>
      </c>
      <c r="V95" s="20">
        <f t="shared" si="41"/>
        <v>0.67441432540699131</v>
      </c>
      <c r="W95" s="20">
        <f t="shared" si="41"/>
        <v>0.61310393218817394</v>
      </c>
      <c r="X95" s="20">
        <f t="shared" si="41"/>
        <v>0.55736721108015796</v>
      </c>
      <c r="Y95" s="20">
        <f t="shared" si="41"/>
        <v>0.50669746461832543</v>
      </c>
      <c r="Z95" s="20">
        <f t="shared" si="41"/>
        <v>0.46063405874393226</v>
      </c>
      <c r="AA95" s="20">
        <f t="shared" si="41"/>
        <v>0.41875823522175648</v>
      </c>
      <c r="AB95" s="20">
        <f t="shared" si="41"/>
        <v>0.38068930474705132</v>
      </c>
      <c r="AC95" s="20">
        <f t="shared" si="41"/>
        <v>0.34608118613368299</v>
      </c>
      <c r="AD95" s="20">
        <f t="shared" si="41"/>
        <v>0.31461926012152996</v>
      </c>
      <c r="AE95" s="20">
        <f t="shared" si="41"/>
        <v>0.28601750920139085</v>
      </c>
      <c r="AF95" s="20">
        <f t="shared" si="41"/>
        <v>0.26001591745580988</v>
      </c>
      <c r="AG95" s="20">
        <f t="shared" si="41"/>
        <v>0.23637810677800897</v>
      </c>
      <c r="AH95" s="20">
        <f t="shared" si="41"/>
        <v>0.21488918798000811</v>
      </c>
      <c r="AI95" s="20">
        <f t="shared" si="41"/>
        <v>0.19535380725455281</v>
      </c>
      <c r="AJ95" s="20">
        <f t="shared" si="41"/>
        <v>0.17759437023141167</v>
      </c>
      <c r="AK95" s="20">
        <f t="shared" si="41"/>
        <v>0.16144942748310145</v>
      </c>
      <c r="AL95" s="20">
        <f t="shared" si="41"/>
        <v>0.14677220680281955</v>
      </c>
      <c r="AM95" s="20">
        <f t="shared" si="41"/>
        <v>0.13342927891165413</v>
      </c>
      <c r="AN95" s="20">
        <f t="shared" si="41"/>
        <v>0.12129934446514008</v>
      </c>
      <c r="AO95" s="20">
        <f t="shared" si="41"/>
        <v>0.11027213133194551</v>
      </c>
      <c r="AP95" s="20">
        <f t="shared" si="41"/>
        <v>0.10024739211995048</v>
      </c>
      <c r="AQ95" s="20">
        <f t="shared" si="41"/>
        <v>9.1133992836318609E-2</v>
      </c>
      <c r="AR95" s="20">
        <f t="shared" si="41"/>
        <v>8.2849084396653283E-2</v>
      </c>
      <c r="AS95" s="20">
        <f t="shared" si="41"/>
        <v>7.5317349451502966E-2</v>
      </c>
      <c r="AT95" s="20">
        <f t="shared" si="41"/>
        <v>6.8470317683184512E-2</v>
      </c>
      <c r="AU95" s="20">
        <f t="shared" si="41"/>
        <v>6.224574334834955E-2</v>
      </c>
      <c r="AV95" s="20">
        <f t="shared" si="41"/>
        <v>5.6587039407590495E-2</v>
      </c>
      <c r="AW95" s="20">
        <f t="shared" si="41"/>
        <v>5.1442763097809541E-2</v>
      </c>
      <c r="AX95" s="20">
        <f t="shared" si="41"/>
        <v>4.6766148270735948E-2</v>
      </c>
      <c r="AY95" s="20">
        <f t="shared" si="41"/>
        <v>4.2514680246123586E-2</v>
      </c>
      <c r="AZ95" s="18">
        <f t="shared" ref="AZ95:AZ96" si="42">SUM(B95:AY95)</f>
        <v>463.14329893753876</v>
      </c>
    </row>
    <row r="96" spans="1:52" ht="12.75" customHeight="1">
      <c r="A96" s="4" t="s">
        <v>152</v>
      </c>
      <c r="B96" s="20">
        <f t="shared" ref="B96:AY96" si="43">B94*B84</f>
        <v>9.0839655500000003</v>
      </c>
      <c r="C96" s="20">
        <f t="shared" si="43"/>
        <v>18.692695954545453</v>
      </c>
      <c r="D96" s="20">
        <f t="shared" si="43"/>
        <v>7.5074095454545446</v>
      </c>
      <c r="E96" s="20">
        <f t="shared" si="43"/>
        <v>16.69794556724267</v>
      </c>
      <c r="F96" s="20">
        <f t="shared" si="43"/>
        <v>6.2044706987227638</v>
      </c>
      <c r="G96" s="20">
        <f t="shared" si="43"/>
        <v>14.98218921335477</v>
      </c>
      <c r="H96" s="20">
        <f t="shared" si="43"/>
        <v>5.127661734481622</v>
      </c>
      <c r="I96" s="20">
        <f t="shared" si="43"/>
        <v>13.501172412352712</v>
      </c>
      <c r="J96" s="20">
        <f t="shared" si="43"/>
        <v>4.237736970645968</v>
      </c>
      <c r="K96" s="20">
        <f t="shared" si="43"/>
        <v>12.216541384674841</v>
      </c>
      <c r="L96" s="20">
        <f t="shared" si="43"/>
        <v>53.639467946496104</v>
      </c>
      <c r="M96" s="20">
        <f t="shared" si="43"/>
        <v>11.097676264764484</v>
      </c>
      <c r="N96" s="20">
        <f t="shared" si="43"/>
        <v>2.8944313712492091</v>
      </c>
      <c r="O96" s="20">
        <f t="shared" si="43"/>
        <v>10.119415127163306</v>
      </c>
      <c r="P96" s="20">
        <f t="shared" si="43"/>
        <v>2.3920920423547174</v>
      </c>
      <c r="Q96" s="20">
        <f t="shared" si="43"/>
        <v>9.2599156145925097</v>
      </c>
      <c r="R96" s="20">
        <f t="shared" si="43"/>
        <v>1.9769355721939814</v>
      </c>
      <c r="S96" s="20">
        <f t="shared" si="43"/>
        <v>8.5011807622210576</v>
      </c>
      <c r="T96" s="20">
        <f t="shared" si="43"/>
        <v>1.6338310513999843</v>
      </c>
      <c r="U96" s="20">
        <f t="shared" si="43"/>
        <v>152.51426783999517</v>
      </c>
      <c r="V96" s="20">
        <f t="shared" si="43"/>
        <v>44.513856232733197</v>
      </c>
      <c r="W96" s="20">
        <f t="shared" si="43"/>
        <v>7.2296160201333777</v>
      </c>
      <c r="X96" s="20">
        <f t="shared" si="43"/>
        <v>1.1159285918994493</v>
      </c>
      <c r="Y96" s="20">
        <f t="shared" si="43"/>
        <v>6.6936498964012774</v>
      </c>
      <c r="Z96" s="20">
        <f t="shared" si="43"/>
        <v>0.92225503462764413</v>
      </c>
      <c r="AA96" s="20">
        <f t="shared" si="43"/>
        <v>6.2119789777101575</v>
      </c>
      <c r="AB96" s="20">
        <f t="shared" si="43"/>
        <v>0.76219424349392062</v>
      </c>
      <c r="AC96" s="20">
        <f t="shared" si="43"/>
        <v>5.7774217473802043</v>
      </c>
      <c r="AD96" s="20">
        <f t="shared" si="43"/>
        <v>0.6299125979288599</v>
      </c>
      <c r="AE96" s="20">
        <f t="shared" si="43"/>
        <v>5.3835633254040918</v>
      </c>
      <c r="AF96" s="20">
        <f t="shared" si="43"/>
        <v>29.3596283503351</v>
      </c>
      <c r="AG96" s="20">
        <f t="shared" si="43"/>
        <v>5.0253331454949075</v>
      </c>
      <c r="AH96" s="20">
        <f t="shared" si="43"/>
        <v>0.43023878008937894</v>
      </c>
      <c r="AI96" s="20">
        <f t="shared" si="43"/>
        <v>4.6983095818110323</v>
      </c>
      <c r="AJ96" s="20">
        <f t="shared" si="43"/>
        <v>0.35556923974328836</v>
      </c>
      <c r="AK96" s="20">
        <f t="shared" si="43"/>
        <v>4.3986920500281972</v>
      </c>
      <c r="AL96" s="20">
        <f t="shared" si="43"/>
        <v>0.29385887582089942</v>
      </c>
      <c r="AM96" s="20">
        <f t="shared" si="43"/>
        <v>4.1233436521273896</v>
      </c>
      <c r="AN96" s="20">
        <f t="shared" si="43"/>
        <v>0.24285857505859451</v>
      </c>
      <c r="AO96" s="20">
        <f t="shared" si="43"/>
        <v>25.37610958790421</v>
      </c>
      <c r="AP96" s="20">
        <f t="shared" si="43"/>
        <v>87.689444197147211</v>
      </c>
      <c r="AQ96" s="20">
        <f t="shared" si="43"/>
        <v>3.6348761109387837</v>
      </c>
      <c r="AR96" s="20">
        <f t="shared" si="43"/>
        <v>0.16587567451580798</v>
      </c>
      <c r="AS96" s="20">
        <f t="shared" si="43"/>
        <v>3.4174589839689724</v>
      </c>
      <c r="AT96" s="20">
        <f t="shared" si="43"/>
        <v>0.13708733431058509</v>
      </c>
      <c r="AU96" s="20">
        <f t="shared" si="43"/>
        <v>3.2155358793139812</v>
      </c>
      <c r="AV96" s="20">
        <f t="shared" si="43"/>
        <v>0.11329531761205376</v>
      </c>
      <c r="AW96" s="20">
        <f t="shared" si="43"/>
        <v>3.0276142768234684</v>
      </c>
      <c r="AX96" s="20">
        <f t="shared" si="43"/>
        <v>9.3632493894259303E-2</v>
      </c>
      <c r="AY96" s="20">
        <f t="shared" si="43"/>
        <v>2.8523888692431143</v>
      </c>
      <c r="AZ96" s="18">
        <f t="shared" si="42"/>
        <v>620.17253026779917</v>
      </c>
    </row>
    <row r="97" spans="1:52" ht="12.75" customHeight="1">
      <c r="B97" s="17">
        <f t="shared" ref="B97:AZ97" si="44">B96-B95</f>
        <v>-409.11325678999998</v>
      </c>
      <c r="C97" s="17">
        <f t="shared" si="44"/>
        <v>14.56803928181818</v>
      </c>
      <c r="D97" s="17">
        <f t="shared" si="44"/>
        <v>3.7577216611570252</v>
      </c>
      <c r="E97" s="17">
        <f t="shared" si="44"/>
        <v>13.289138399699471</v>
      </c>
      <c r="F97" s="17">
        <f t="shared" si="44"/>
        <v>3.1055550918653103</v>
      </c>
      <c r="G97" s="17">
        <f t="shared" si="44"/>
        <v>12.164993207120721</v>
      </c>
      <c r="H97" s="17">
        <f t="shared" si="44"/>
        <v>2.5665744560870327</v>
      </c>
      <c r="I97" s="17">
        <f t="shared" si="44"/>
        <v>11.172911250175813</v>
      </c>
      <c r="J97" s="17">
        <f t="shared" si="44"/>
        <v>2.1211359141215143</v>
      </c>
      <c r="K97" s="17">
        <f t="shared" si="44"/>
        <v>10.292358606016247</v>
      </c>
      <c r="L97" s="17">
        <f t="shared" si="44"/>
        <v>51.890210874988291</v>
      </c>
      <c r="M97" s="17">
        <f t="shared" si="44"/>
        <v>9.5074425633937452</v>
      </c>
      <c r="N97" s="17">
        <f t="shared" si="44"/>
        <v>1.448764370003083</v>
      </c>
      <c r="O97" s="17">
        <f t="shared" si="44"/>
        <v>8.8051723987577368</v>
      </c>
      <c r="P97" s="17">
        <f t="shared" si="44"/>
        <v>1.197325925622382</v>
      </c>
      <c r="Q97" s="17">
        <f t="shared" si="44"/>
        <v>8.1737645993812951</v>
      </c>
      <c r="R97" s="17">
        <f t="shared" si="44"/>
        <v>0.98952555836560518</v>
      </c>
      <c r="S97" s="17">
        <f t="shared" si="44"/>
        <v>7.6035352951043516</v>
      </c>
      <c r="T97" s="17">
        <f t="shared" si="44"/>
        <v>0.81778971765752473</v>
      </c>
      <c r="U97" s="17">
        <f t="shared" si="44"/>
        <v>151.77241208204748</v>
      </c>
      <c r="V97" s="17">
        <f t="shared" si="44"/>
        <v>43.839441907326204</v>
      </c>
      <c r="W97" s="17">
        <f t="shared" si="44"/>
        <v>6.6165120879452033</v>
      </c>
      <c r="X97" s="17">
        <f t="shared" si="44"/>
        <v>0.5585613808192913</v>
      </c>
      <c r="Y97" s="17">
        <f t="shared" si="44"/>
        <v>6.1869524317829523</v>
      </c>
      <c r="Z97" s="17">
        <f t="shared" si="44"/>
        <v>0.46162097588371187</v>
      </c>
      <c r="AA97" s="17">
        <f t="shared" si="44"/>
        <v>5.7932207424884012</v>
      </c>
      <c r="AB97" s="17">
        <f t="shared" si="44"/>
        <v>0.3815049387468693</v>
      </c>
      <c r="AC97" s="17">
        <f t="shared" si="44"/>
        <v>5.4313405612465218</v>
      </c>
      <c r="AD97" s="17">
        <f t="shared" si="44"/>
        <v>0.31529333780732993</v>
      </c>
      <c r="AE97" s="17">
        <f t="shared" si="44"/>
        <v>5.0975458162027012</v>
      </c>
      <c r="AF97" s="17">
        <f t="shared" si="44"/>
        <v>29.09961243287929</v>
      </c>
      <c r="AG97" s="17">
        <f t="shared" si="44"/>
        <v>4.7889550387168986</v>
      </c>
      <c r="AH97" s="17">
        <f t="shared" si="44"/>
        <v>0.21534959210937082</v>
      </c>
      <c r="AI97" s="17">
        <f t="shared" si="44"/>
        <v>4.5029557745564794</v>
      </c>
      <c r="AJ97" s="17">
        <f t="shared" si="44"/>
        <v>0.17797486951187669</v>
      </c>
      <c r="AK97" s="17">
        <f t="shared" si="44"/>
        <v>4.2372426225450956</v>
      </c>
      <c r="AL97" s="17">
        <f t="shared" si="44"/>
        <v>0.14708666901807987</v>
      </c>
      <c r="AM97" s="17">
        <f t="shared" si="44"/>
        <v>3.9899143732157354</v>
      </c>
      <c r="AN97" s="17">
        <f t="shared" si="44"/>
        <v>0.12155923059345443</v>
      </c>
      <c r="AO97" s="17">
        <f t="shared" si="44"/>
        <v>25.265837456572264</v>
      </c>
      <c r="AP97" s="17">
        <f t="shared" si="44"/>
        <v>87.589196805027257</v>
      </c>
      <c r="AQ97" s="17">
        <f t="shared" si="44"/>
        <v>3.5437421181024651</v>
      </c>
      <c r="AR97" s="17">
        <f t="shared" si="44"/>
        <v>8.3026590119154697E-2</v>
      </c>
      <c r="AS97" s="17">
        <f t="shared" si="44"/>
        <v>3.3421416345174695</v>
      </c>
      <c r="AT97" s="17">
        <f t="shared" si="44"/>
        <v>6.8617016627400579E-2</v>
      </c>
      <c r="AU97" s="17">
        <f t="shared" si="44"/>
        <v>3.1532901359656318</v>
      </c>
      <c r="AV97" s="17">
        <f t="shared" si="44"/>
        <v>5.6708278204463267E-2</v>
      </c>
      <c r="AW97" s="17">
        <f t="shared" si="44"/>
        <v>2.9761715137256588</v>
      </c>
      <c r="AX97" s="17">
        <f t="shared" si="44"/>
        <v>4.6866345623523355E-2</v>
      </c>
      <c r="AY97" s="17">
        <f t="shared" si="44"/>
        <v>2.8098741889969907</v>
      </c>
      <c r="AZ97" s="17">
        <f t="shared" si="44"/>
        <v>157.02923133026042</v>
      </c>
    </row>
    <row r="98" spans="1:52" ht="12.75" customHeight="1">
      <c r="A98" s="4" t="s">
        <v>153</v>
      </c>
      <c r="B98" s="20">
        <f>SUM(B88:AY88)-SUM(B87:AY87)</f>
        <v>2974.5742939534184</v>
      </c>
    </row>
    <row r="99" spans="1:52" ht="12.75" customHeight="1">
      <c r="A99" s="4" t="s">
        <v>154</v>
      </c>
      <c r="B99" s="20">
        <f>SUM(B92:AY92)-SUM(B91:AY91)</f>
        <v>464.70673161588809</v>
      </c>
    </row>
    <row r="100" spans="1:52" ht="12.75" customHeight="1">
      <c r="A100" s="4" t="s">
        <v>155</v>
      </c>
      <c r="B100" s="20">
        <f>SUM(B96:AY96)-SUM(B95:AY95)</f>
        <v>157.02923133026042</v>
      </c>
    </row>
    <row r="101" spans="1:52" ht="12.75" customHeight="1"/>
    <row r="102" spans="1:52" ht="12.75" customHeight="1"/>
    <row r="103" spans="1:52" ht="12.75" customHeight="1">
      <c r="A103" s="1" t="s">
        <v>157</v>
      </c>
    </row>
    <row r="104" spans="1:52" ht="12.75" customHeight="1"/>
    <row r="105" spans="1:52" ht="12.75" customHeight="1">
      <c r="B105" s="19">
        <v>0</v>
      </c>
      <c r="C105" s="19">
        <v>1</v>
      </c>
      <c r="D105" s="19">
        <v>2</v>
      </c>
      <c r="E105" s="19">
        <v>3</v>
      </c>
      <c r="F105" s="19">
        <v>4</v>
      </c>
      <c r="G105" s="19">
        <v>5</v>
      </c>
      <c r="H105" s="19">
        <v>6</v>
      </c>
      <c r="I105" s="19">
        <v>7</v>
      </c>
      <c r="J105" s="19">
        <v>8</v>
      </c>
      <c r="K105" s="19">
        <v>9</v>
      </c>
      <c r="L105" s="19">
        <v>10</v>
      </c>
      <c r="M105" s="19">
        <v>11</v>
      </c>
      <c r="N105" s="19">
        <v>12</v>
      </c>
      <c r="O105" s="19">
        <v>13</v>
      </c>
      <c r="P105" s="19">
        <v>14</v>
      </c>
      <c r="Q105" s="19">
        <v>15</v>
      </c>
      <c r="R105" s="19">
        <v>16</v>
      </c>
      <c r="S105" s="19">
        <v>17</v>
      </c>
      <c r="T105" s="19">
        <v>18</v>
      </c>
      <c r="U105" s="19">
        <v>19</v>
      </c>
      <c r="V105" s="19">
        <v>20</v>
      </c>
      <c r="W105" s="19">
        <v>21</v>
      </c>
      <c r="X105" s="19">
        <v>22</v>
      </c>
      <c r="Y105" s="19">
        <v>23</v>
      </c>
      <c r="Z105" s="19">
        <v>24</v>
      </c>
      <c r="AA105" s="19">
        <v>25</v>
      </c>
      <c r="AB105" s="19">
        <v>26</v>
      </c>
      <c r="AC105" s="19">
        <v>27</v>
      </c>
      <c r="AD105" s="19">
        <v>28</v>
      </c>
      <c r="AE105" s="19">
        <v>29</v>
      </c>
      <c r="AF105" s="19">
        <v>30</v>
      </c>
      <c r="AG105" s="19">
        <v>31</v>
      </c>
      <c r="AH105" s="19">
        <v>32</v>
      </c>
      <c r="AI105" s="19">
        <v>33</v>
      </c>
      <c r="AJ105" s="19">
        <v>34</v>
      </c>
      <c r="AK105" s="19">
        <v>35</v>
      </c>
      <c r="AL105" s="19">
        <v>36</v>
      </c>
      <c r="AM105" s="19">
        <v>37</v>
      </c>
      <c r="AN105" s="19">
        <v>38</v>
      </c>
      <c r="AO105" s="19">
        <v>39</v>
      </c>
      <c r="AP105" s="19">
        <v>40</v>
      </c>
      <c r="AQ105" s="19">
        <v>41</v>
      </c>
      <c r="AR105" s="19">
        <v>42</v>
      </c>
      <c r="AS105" s="19">
        <v>43</v>
      </c>
      <c r="AT105" s="19">
        <v>44</v>
      </c>
      <c r="AU105" s="19">
        <v>45</v>
      </c>
      <c r="AV105" s="19">
        <v>46</v>
      </c>
      <c r="AW105" s="19">
        <v>47</v>
      </c>
      <c r="AX105" s="19">
        <v>48</v>
      </c>
      <c r="AY105" s="19">
        <v>49</v>
      </c>
      <c r="AZ105" s="30"/>
    </row>
    <row r="106" spans="1:52" ht="12.75" customHeight="1">
      <c r="A106" s="4" t="s">
        <v>53</v>
      </c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18">
        <f t="shared" ref="AZ106:AZ110" si="45">SUM(B106:AY106)</f>
        <v>0</v>
      </c>
    </row>
    <row r="107" spans="1:52" ht="12.75" customHeight="1">
      <c r="A107" s="4" t="s">
        <v>58</v>
      </c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  <c r="AA107" s="20"/>
      <c r="AB107" s="20"/>
      <c r="AC107" s="20"/>
      <c r="AD107" s="20"/>
      <c r="AE107" s="20"/>
      <c r="AF107" s="20"/>
      <c r="AG107" s="20"/>
      <c r="AH107" s="20"/>
      <c r="AI107" s="20"/>
      <c r="AJ107" s="20"/>
      <c r="AK107" s="20"/>
      <c r="AL107" s="20"/>
      <c r="AM107" s="20"/>
      <c r="AN107" s="20"/>
      <c r="AO107" s="20"/>
      <c r="AP107" s="20"/>
      <c r="AQ107" s="20"/>
      <c r="AR107" s="20"/>
      <c r="AS107" s="20"/>
      <c r="AT107" s="20"/>
      <c r="AU107" s="20"/>
      <c r="AV107" s="20"/>
      <c r="AW107" s="20"/>
      <c r="AX107" s="20"/>
      <c r="AY107" s="20"/>
      <c r="AZ107" s="18">
        <f t="shared" si="45"/>
        <v>0</v>
      </c>
    </row>
    <row r="108" spans="1:52" ht="12.75" customHeight="1">
      <c r="A108" s="4" t="s">
        <v>62</v>
      </c>
      <c r="B108" s="4">
        <f>$B$6*$Q$6</f>
        <v>573.37599999999998</v>
      </c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18">
        <f t="shared" si="45"/>
        <v>573.37599999999998</v>
      </c>
    </row>
    <row r="109" spans="1:52" ht="12.75" customHeight="1">
      <c r="A109" s="20" t="s">
        <v>64</v>
      </c>
      <c r="B109" s="20"/>
      <c r="C109" s="20">
        <f t="shared" ref="C109:AY109" si="46">$B$7*$Q$6</f>
        <v>6.1267999999999994</v>
      </c>
      <c r="D109" s="20">
        <f t="shared" si="46"/>
        <v>6.1267999999999994</v>
      </c>
      <c r="E109" s="20">
        <f t="shared" si="46"/>
        <v>6.1267999999999994</v>
      </c>
      <c r="F109" s="20">
        <f t="shared" si="46"/>
        <v>6.1267999999999994</v>
      </c>
      <c r="G109" s="20">
        <f t="shared" si="46"/>
        <v>6.1267999999999994</v>
      </c>
      <c r="H109" s="20">
        <f t="shared" si="46"/>
        <v>6.1267999999999994</v>
      </c>
      <c r="I109" s="20">
        <f t="shared" si="46"/>
        <v>6.1267999999999994</v>
      </c>
      <c r="J109" s="20">
        <f t="shared" si="46"/>
        <v>6.1267999999999994</v>
      </c>
      <c r="K109" s="20">
        <f t="shared" si="46"/>
        <v>6.1267999999999994</v>
      </c>
      <c r="L109" s="20">
        <f t="shared" si="46"/>
        <v>6.1267999999999994</v>
      </c>
      <c r="M109" s="20">
        <f t="shared" si="46"/>
        <v>6.1267999999999994</v>
      </c>
      <c r="N109" s="20">
        <f t="shared" si="46"/>
        <v>6.1267999999999994</v>
      </c>
      <c r="O109" s="20">
        <f t="shared" si="46"/>
        <v>6.1267999999999994</v>
      </c>
      <c r="P109" s="20">
        <f t="shared" si="46"/>
        <v>6.1267999999999994</v>
      </c>
      <c r="Q109" s="20">
        <f t="shared" si="46"/>
        <v>6.1267999999999994</v>
      </c>
      <c r="R109" s="20">
        <f t="shared" si="46"/>
        <v>6.1267999999999994</v>
      </c>
      <c r="S109" s="20">
        <f t="shared" si="46"/>
        <v>6.1267999999999994</v>
      </c>
      <c r="T109" s="20">
        <f t="shared" si="46"/>
        <v>6.1267999999999994</v>
      </c>
      <c r="U109" s="20">
        <f t="shared" si="46"/>
        <v>6.1267999999999994</v>
      </c>
      <c r="V109" s="20">
        <f t="shared" si="46"/>
        <v>6.1267999999999994</v>
      </c>
      <c r="W109" s="20">
        <f t="shared" si="46"/>
        <v>6.1267999999999994</v>
      </c>
      <c r="X109" s="20">
        <f t="shared" si="46"/>
        <v>6.1267999999999994</v>
      </c>
      <c r="Y109" s="20">
        <f t="shared" si="46"/>
        <v>6.1267999999999994</v>
      </c>
      <c r="Z109" s="20">
        <f t="shared" si="46"/>
        <v>6.1267999999999994</v>
      </c>
      <c r="AA109" s="20">
        <f t="shared" si="46"/>
        <v>6.1267999999999994</v>
      </c>
      <c r="AB109" s="20">
        <f t="shared" si="46"/>
        <v>6.1267999999999994</v>
      </c>
      <c r="AC109" s="20">
        <f t="shared" si="46"/>
        <v>6.1267999999999994</v>
      </c>
      <c r="AD109" s="20">
        <f t="shared" si="46"/>
        <v>6.1267999999999994</v>
      </c>
      <c r="AE109" s="20">
        <f t="shared" si="46"/>
        <v>6.1267999999999994</v>
      </c>
      <c r="AF109" s="20">
        <f t="shared" si="46"/>
        <v>6.1267999999999994</v>
      </c>
      <c r="AG109" s="20">
        <f t="shared" si="46"/>
        <v>6.1267999999999994</v>
      </c>
      <c r="AH109" s="20">
        <f t="shared" si="46"/>
        <v>6.1267999999999994</v>
      </c>
      <c r="AI109" s="20">
        <f t="shared" si="46"/>
        <v>6.1267999999999994</v>
      </c>
      <c r="AJ109" s="20">
        <f t="shared" si="46"/>
        <v>6.1267999999999994</v>
      </c>
      <c r="AK109" s="20">
        <f t="shared" si="46"/>
        <v>6.1267999999999994</v>
      </c>
      <c r="AL109" s="20">
        <f t="shared" si="46"/>
        <v>6.1267999999999994</v>
      </c>
      <c r="AM109" s="20">
        <f t="shared" si="46"/>
        <v>6.1267999999999994</v>
      </c>
      <c r="AN109" s="20">
        <f t="shared" si="46"/>
        <v>6.1267999999999994</v>
      </c>
      <c r="AO109" s="20">
        <f t="shared" si="46"/>
        <v>6.1267999999999994</v>
      </c>
      <c r="AP109" s="20">
        <f t="shared" si="46"/>
        <v>6.1267999999999994</v>
      </c>
      <c r="AQ109" s="20">
        <f t="shared" si="46"/>
        <v>6.1267999999999994</v>
      </c>
      <c r="AR109" s="20">
        <f t="shared" si="46"/>
        <v>6.1267999999999994</v>
      </c>
      <c r="AS109" s="20">
        <f t="shared" si="46"/>
        <v>6.1267999999999994</v>
      </c>
      <c r="AT109" s="20">
        <f t="shared" si="46"/>
        <v>6.1267999999999994</v>
      </c>
      <c r="AU109" s="20">
        <f t="shared" si="46"/>
        <v>6.1267999999999994</v>
      </c>
      <c r="AV109" s="20">
        <f t="shared" si="46"/>
        <v>6.1267999999999994</v>
      </c>
      <c r="AW109" s="20">
        <f t="shared" si="46"/>
        <v>6.1267999999999994</v>
      </c>
      <c r="AX109" s="20">
        <f t="shared" si="46"/>
        <v>6.1267999999999994</v>
      </c>
      <c r="AY109" s="20">
        <f t="shared" si="46"/>
        <v>6.1267999999999994</v>
      </c>
      <c r="AZ109" s="18">
        <f t="shared" si="45"/>
        <v>300.21320000000009</v>
      </c>
    </row>
    <row r="110" spans="1:52" ht="12.75" customHeight="1">
      <c r="A110" s="21" t="s">
        <v>142</v>
      </c>
      <c r="B110" s="22">
        <f t="shared" ref="B110:AY110" si="47">SUM(B106:B109)</f>
        <v>573.37599999999998</v>
      </c>
      <c r="C110" s="23">
        <f t="shared" si="47"/>
        <v>6.1267999999999994</v>
      </c>
      <c r="D110" s="23">
        <f t="shared" si="47"/>
        <v>6.1267999999999994</v>
      </c>
      <c r="E110" s="23">
        <f t="shared" si="47"/>
        <v>6.1267999999999994</v>
      </c>
      <c r="F110" s="23">
        <f t="shared" si="47"/>
        <v>6.1267999999999994</v>
      </c>
      <c r="G110" s="23">
        <f t="shared" si="47"/>
        <v>6.1267999999999994</v>
      </c>
      <c r="H110" s="23">
        <f t="shared" si="47"/>
        <v>6.1267999999999994</v>
      </c>
      <c r="I110" s="23">
        <f t="shared" si="47"/>
        <v>6.1267999999999994</v>
      </c>
      <c r="J110" s="23">
        <f t="shared" si="47"/>
        <v>6.1267999999999994</v>
      </c>
      <c r="K110" s="23">
        <f t="shared" si="47"/>
        <v>6.1267999999999994</v>
      </c>
      <c r="L110" s="23">
        <f t="shared" si="47"/>
        <v>6.1267999999999994</v>
      </c>
      <c r="M110" s="23">
        <f t="shared" si="47"/>
        <v>6.1267999999999994</v>
      </c>
      <c r="N110" s="23">
        <f t="shared" si="47"/>
        <v>6.1267999999999994</v>
      </c>
      <c r="O110" s="23">
        <f t="shared" si="47"/>
        <v>6.1267999999999994</v>
      </c>
      <c r="P110" s="23">
        <f t="shared" si="47"/>
        <v>6.1267999999999994</v>
      </c>
      <c r="Q110" s="23">
        <f t="shared" si="47"/>
        <v>6.1267999999999994</v>
      </c>
      <c r="R110" s="23">
        <f t="shared" si="47"/>
        <v>6.1267999999999994</v>
      </c>
      <c r="S110" s="23">
        <f t="shared" si="47"/>
        <v>6.1267999999999994</v>
      </c>
      <c r="T110" s="23">
        <f t="shared" si="47"/>
        <v>6.1267999999999994</v>
      </c>
      <c r="U110" s="23">
        <f t="shared" si="47"/>
        <v>6.1267999999999994</v>
      </c>
      <c r="V110" s="23">
        <f t="shared" si="47"/>
        <v>6.1267999999999994</v>
      </c>
      <c r="W110" s="23">
        <f t="shared" si="47"/>
        <v>6.1267999999999994</v>
      </c>
      <c r="X110" s="23">
        <f t="shared" si="47"/>
        <v>6.1267999999999994</v>
      </c>
      <c r="Y110" s="23">
        <f t="shared" si="47"/>
        <v>6.1267999999999994</v>
      </c>
      <c r="Z110" s="23">
        <f t="shared" si="47"/>
        <v>6.1267999999999994</v>
      </c>
      <c r="AA110" s="23">
        <f t="shared" si="47"/>
        <v>6.1267999999999994</v>
      </c>
      <c r="AB110" s="23">
        <f t="shared" si="47"/>
        <v>6.1267999999999994</v>
      </c>
      <c r="AC110" s="23">
        <f t="shared" si="47"/>
        <v>6.1267999999999994</v>
      </c>
      <c r="AD110" s="23">
        <f t="shared" si="47"/>
        <v>6.1267999999999994</v>
      </c>
      <c r="AE110" s="23">
        <f t="shared" si="47"/>
        <v>6.1267999999999994</v>
      </c>
      <c r="AF110" s="23">
        <f t="shared" si="47"/>
        <v>6.1267999999999994</v>
      </c>
      <c r="AG110" s="23">
        <f t="shared" si="47"/>
        <v>6.1267999999999994</v>
      </c>
      <c r="AH110" s="23">
        <f t="shared" si="47"/>
        <v>6.1267999999999994</v>
      </c>
      <c r="AI110" s="23">
        <f t="shared" si="47"/>
        <v>6.1267999999999994</v>
      </c>
      <c r="AJ110" s="23">
        <f t="shared" si="47"/>
        <v>6.1267999999999994</v>
      </c>
      <c r="AK110" s="23">
        <f t="shared" si="47"/>
        <v>6.1267999999999994</v>
      </c>
      <c r="AL110" s="23">
        <f t="shared" si="47"/>
        <v>6.1267999999999994</v>
      </c>
      <c r="AM110" s="23">
        <f t="shared" si="47"/>
        <v>6.1267999999999994</v>
      </c>
      <c r="AN110" s="23">
        <f t="shared" si="47"/>
        <v>6.1267999999999994</v>
      </c>
      <c r="AO110" s="23">
        <f t="shared" si="47"/>
        <v>6.1267999999999994</v>
      </c>
      <c r="AP110" s="23">
        <f t="shared" si="47"/>
        <v>6.1267999999999994</v>
      </c>
      <c r="AQ110" s="23">
        <f t="shared" si="47"/>
        <v>6.1267999999999994</v>
      </c>
      <c r="AR110" s="23">
        <f t="shared" si="47"/>
        <v>6.1267999999999994</v>
      </c>
      <c r="AS110" s="23">
        <f t="shared" si="47"/>
        <v>6.1267999999999994</v>
      </c>
      <c r="AT110" s="23">
        <f t="shared" si="47"/>
        <v>6.1267999999999994</v>
      </c>
      <c r="AU110" s="23">
        <f t="shared" si="47"/>
        <v>6.1267999999999994</v>
      </c>
      <c r="AV110" s="23">
        <f t="shared" si="47"/>
        <v>6.1267999999999994</v>
      </c>
      <c r="AW110" s="23">
        <f t="shared" si="47"/>
        <v>6.1267999999999994</v>
      </c>
      <c r="AX110" s="23">
        <f t="shared" si="47"/>
        <v>6.1267999999999994</v>
      </c>
      <c r="AY110" s="23">
        <f t="shared" si="47"/>
        <v>6.1267999999999994</v>
      </c>
      <c r="AZ110" s="18">
        <f t="shared" si="45"/>
        <v>873.58920000000012</v>
      </c>
    </row>
    <row r="111" spans="1:52" ht="12.75" customHeight="1">
      <c r="A111" s="24"/>
      <c r="B111" s="25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  <c r="AA111" s="25"/>
      <c r="AB111" s="25"/>
      <c r="AC111" s="25"/>
      <c r="AD111" s="25"/>
      <c r="AE111" s="25"/>
      <c r="AF111" s="25"/>
      <c r="AG111" s="25"/>
      <c r="AH111" s="25"/>
      <c r="AI111" s="25"/>
      <c r="AJ111" s="25"/>
      <c r="AK111" s="25"/>
      <c r="AL111" s="25"/>
      <c r="AM111" s="25"/>
      <c r="AN111" s="25"/>
      <c r="AO111" s="25"/>
      <c r="AP111" s="25"/>
      <c r="AQ111" s="25"/>
      <c r="AR111" s="25"/>
      <c r="AS111" s="25"/>
      <c r="AT111" s="25"/>
      <c r="AU111" s="25"/>
      <c r="AV111" s="25"/>
      <c r="AW111" s="25"/>
      <c r="AX111" s="25"/>
      <c r="AY111" s="25"/>
      <c r="AZ111" s="18"/>
    </row>
    <row r="112" spans="1:52" ht="12.75" customHeight="1">
      <c r="A112" s="4" t="s">
        <v>69</v>
      </c>
      <c r="B112" s="92">
        <v>0</v>
      </c>
      <c r="C112" s="92">
        <v>11.478131075834971</v>
      </c>
      <c r="D112" s="92">
        <v>0</v>
      </c>
      <c r="E112" s="92">
        <v>13.141312268723459</v>
      </c>
      <c r="F112" s="92">
        <v>0</v>
      </c>
      <c r="G112" s="92">
        <v>15.045488416461493</v>
      </c>
      <c r="H112" s="92">
        <v>0</v>
      </c>
      <c r="I112" s="92">
        <v>17.225579688006768</v>
      </c>
      <c r="J112" s="92">
        <v>0</v>
      </c>
      <c r="K112" s="92">
        <v>19.721566184798945</v>
      </c>
      <c r="L112" s="92">
        <v>130.04277236112429</v>
      </c>
      <c r="M112" s="92">
        <v>22.579221124976318</v>
      </c>
      <c r="N112" s="92">
        <v>0</v>
      </c>
      <c r="O112" s="92">
        <v>25.850950265985386</v>
      </c>
      <c r="P112" s="92">
        <v>0</v>
      </c>
      <c r="Q112" s="92">
        <v>29.596752959526675</v>
      </c>
      <c r="R112" s="92">
        <v>0</v>
      </c>
      <c r="S112" s="92">
        <v>33.885322463362087</v>
      </c>
      <c r="T112" s="92">
        <v>0</v>
      </c>
      <c r="U112" s="92">
        <v>38.795305688303266</v>
      </c>
      <c r="V112" s="92">
        <v>290.38325077154377</v>
      </c>
      <c r="W112" s="92">
        <v>44.41674548253841</v>
      </c>
      <c r="X112" s="92">
        <v>0</v>
      </c>
      <c r="Y112" s="92">
        <v>50.852731902958233</v>
      </c>
      <c r="Z112" s="92">
        <v>0</v>
      </c>
      <c r="AA112" s="92">
        <v>58.221292755696879</v>
      </c>
      <c r="AB112" s="92">
        <v>0</v>
      </c>
      <c r="AC112" s="92">
        <v>66.657558075997372</v>
      </c>
      <c r="AD112" s="92">
        <v>0</v>
      </c>
      <c r="AE112" s="92">
        <v>76.316238241209405</v>
      </c>
      <c r="AF112" s="92">
        <v>503.22449566447034</v>
      </c>
      <c r="AG112" s="92">
        <v>87.374461162360646</v>
      </c>
      <c r="AH112" s="92">
        <v>0</v>
      </c>
      <c r="AI112" s="92">
        <v>100.03502058478671</v>
      </c>
      <c r="AJ112" s="92">
        <v>0</v>
      </c>
      <c r="AK112" s="92">
        <v>114.5300950675223</v>
      </c>
      <c r="AL112" s="92">
        <v>0</v>
      </c>
      <c r="AM112" s="92">
        <v>131.12550584280629</v>
      </c>
      <c r="AN112" s="92">
        <v>0</v>
      </c>
      <c r="AO112" s="92">
        <v>150.12559163942896</v>
      </c>
      <c r="AP112" s="92">
        <v>3959.6749986708819</v>
      </c>
      <c r="AQ112" s="92">
        <v>171.87878986798225</v>
      </c>
      <c r="AR112" s="92">
        <v>0</v>
      </c>
      <c r="AS112" s="92">
        <v>196.78402651985292</v>
      </c>
      <c r="AT112" s="92">
        <v>0</v>
      </c>
      <c r="AU112" s="92">
        <v>225.29803196257959</v>
      </c>
      <c r="AV112" s="92">
        <v>0</v>
      </c>
      <c r="AW112" s="92">
        <v>257.94371679395744</v>
      </c>
      <c r="AX112" s="92">
        <v>0</v>
      </c>
      <c r="AY112" s="92">
        <v>295.31976135740183</v>
      </c>
      <c r="AZ112" s="18">
        <f t="shared" ref="AZ112:AZ113" si="48">SUM(B112:AY112)</f>
        <v>7137.5247148610788</v>
      </c>
    </row>
    <row r="113" spans="1:52" ht="12.75" customHeight="1">
      <c r="A113" s="2" t="s">
        <v>143</v>
      </c>
      <c r="B113" s="32">
        <f t="shared" ref="B113:AY113" si="49">SUM(B112)</f>
        <v>0</v>
      </c>
      <c r="C113" s="32">
        <f t="shared" si="49"/>
        <v>11.478131075834971</v>
      </c>
      <c r="D113" s="32">
        <f t="shared" si="49"/>
        <v>0</v>
      </c>
      <c r="E113" s="32">
        <f t="shared" si="49"/>
        <v>13.141312268723459</v>
      </c>
      <c r="F113" s="32">
        <f t="shared" si="49"/>
        <v>0</v>
      </c>
      <c r="G113" s="32">
        <f t="shared" si="49"/>
        <v>15.045488416461493</v>
      </c>
      <c r="H113" s="32">
        <f t="shared" si="49"/>
        <v>0</v>
      </c>
      <c r="I113" s="32">
        <f t="shared" si="49"/>
        <v>17.225579688006768</v>
      </c>
      <c r="J113" s="32">
        <f t="shared" si="49"/>
        <v>0</v>
      </c>
      <c r="K113" s="32">
        <f t="shared" si="49"/>
        <v>19.721566184798945</v>
      </c>
      <c r="L113" s="32">
        <f t="shared" si="49"/>
        <v>130.04277236112429</v>
      </c>
      <c r="M113" s="32">
        <f t="shared" si="49"/>
        <v>22.579221124976318</v>
      </c>
      <c r="N113" s="32">
        <f t="shared" si="49"/>
        <v>0</v>
      </c>
      <c r="O113" s="32">
        <f t="shared" si="49"/>
        <v>25.850950265985386</v>
      </c>
      <c r="P113" s="32">
        <f t="shared" si="49"/>
        <v>0</v>
      </c>
      <c r="Q113" s="32">
        <f t="shared" si="49"/>
        <v>29.596752959526675</v>
      </c>
      <c r="R113" s="32">
        <f t="shared" si="49"/>
        <v>0</v>
      </c>
      <c r="S113" s="32">
        <f t="shared" si="49"/>
        <v>33.885322463362087</v>
      </c>
      <c r="T113" s="32">
        <f t="shared" si="49"/>
        <v>0</v>
      </c>
      <c r="U113" s="32">
        <f t="shared" si="49"/>
        <v>38.795305688303266</v>
      </c>
      <c r="V113" s="32">
        <f t="shared" si="49"/>
        <v>290.38325077154377</v>
      </c>
      <c r="W113" s="32">
        <f t="shared" si="49"/>
        <v>44.41674548253841</v>
      </c>
      <c r="X113" s="32">
        <f t="shared" si="49"/>
        <v>0</v>
      </c>
      <c r="Y113" s="32">
        <f t="shared" si="49"/>
        <v>50.852731902958233</v>
      </c>
      <c r="Z113" s="32">
        <f t="shared" si="49"/>
        <v>0</v>
      </c>
      <c r="AA113" s="32">
        <f t="shared" si="49"/>
        <v>58.221292755696879</v>
      </c>
      <c r="AB113" s="32">
        <f t="shared" si="49"/>
        <v>0</v>
      </c>
      <c r="AC113" s="32">
        <f t="shared" si="49"/>
        <v>66.657558075997372</v>
      </c>
      <c r="AD113" s="32">
        <f t="shared" si="49"/>
        <v>0</v>
      </c>
      <c r="AE113" s="32">
        <f t="shared" si="49"/>
        <v>76.316238241209405</v>
      </c>
      <c r="AF113" s="32">
        <f t="shared" si="49"/>
        <v>503.22449566447034</v>
      </c>
      <c r="AG113" s="32">
        <f t="shared" si="49"/>
        <v>87.374461162360646</v>
      </c>
      <c r="AH113" s="32">
        <f t="shared" si="49"/>
        <v>0</v>
      </c>
      <c r="AI113" s="32">
        <f t="shared" si="49"/>
        <v>100.03502058478671</v>
      </c>
      <c r="AJ113" s="32">
        <f t="shared" si="49"/>
        <v>0</v>
      </c>
      <c r="AK113" s="32">
        <f t="shared" si="49"/>
        <v>114.5300950675223</v>
      </c>
      <c r="AL113" s="32">
        <f t="shared" si="49"/>
        <v>0</v>
      </c>
      <c r="AM113" s="32">
        <f t="shared" si="49"/>
        <v>131.12550584280629</v>
      </c>
      <c r="AN113" s="32">
        <f t="shared" si="49"/>
        <v>0</v>
      </c>
      <c r="AO113" s="32">
        <f t="shared" si="49"/>
        <v>150.12559163942896</v>
      </c>
      <c r="AP113" s="32">
        <f t="shared" si="49"/>
        <v>3959.6749986708819</v>
      </c>
      <c r="AQ113" s="32">
        <f t="shared" si="49"/>
        <v>171.87878986798225</v>
      </c>
      <c r="AR113" s="32">
        <f t="shared" si="49"/>
        <v>0</v>
      </c>
      <c r="AS113" s="32">
        <f t="shared" si="49"/>
        <v>196.78402651985292</v>
      </c>
      <c r="AT113" s="32">
        <f t="shared" si="49"/>
        <v>0</v>
      </c>
      <c r="AU113" s="32">
        <f t="shared" si="49"/>
        <v>225.29803196257959</v>
      </c>
      <c r="AV113" s="32">
        <f t="shared" si="49"/>
        <v>0</v>
      </c>
      <c r="AW113" s="32">
        <f t="shared" si="49"/>
        <v>257.94371679395744</v>
      </c>
      <c r="AX113" s="32">
        <f t="shared" si="49"/>
        <v>0</v>
      </c>
      <c r="AY113" s="32">
        <f t="shared" si="49"/>
        <v>295.31976135740183</v>
      </c>
      <c r="AZ113" s="18">
        <f t="shared" si="48"/>
        <v>7137.5247148610788</v>
      </c>
    </row>
    <row r="114" spans="1:52" ht="12.75" customHeight="1">
      <c r="AZ114" s="18"/>
    </row>
    <row r="115" spans="1:52" ht="12.75" customHeight="1">
      <c r="A115" s="4" t="s">
        <v>144</v>
      </c>
      <c r="B115" s="4">
        <f t="shared" ref="B115:AY115" si="50">1/(1+$B$30)^B105</f>
        <v>1</v>
      </c>
      <c r="C115" s="20">
        <f t="shared" si="50"/>
        <v>0.970873786407767</v>
      </c>
      <c r="D115" s="20">
        <f t="shared" si="50"/>
        <v>0.94259590913375435</v>
      </c>
      <c r="E115" s="20">
        <f t="shared" si="50"/>
        <v>0.91514165935315961</v>
      </c>
      <c r="F115" s="20">
        <f t="shared" si="50"/>
        <v>0.888487047915689</v>
      </c>
      <c r="G115" s="20">
        <f t="shared" si="50"/>
        <v>0.86260878438416411</v>
      </c>
      <c r="H115" s="20">
        <f t="shared" si="50"/>
        <v>0.83748425668365445</v>
      </c>
      <c r="I115" s="20">
        <f t="shared" si="50"/>
        <v>0.81309151134335378</v>
      </c>
      <c r="J115" s="20">
        <f t="shared" si="50"/>
        <v>0.78940923431393573</v>
      </c>
      <c r="K115" s="20">
        <f t="shared" si="50"/>
        <v>0.76641673234362695</v>
      </c>
      <c r="L115" s="20">
        <f t="shared" si="50"/>
        <v>0.74409391489672516</v>
      </c>
      <c r="M115" s="20">
        <f t="shared" si="50"/>
        <v>0.72242127659876232</v>
      </c>
      <c r="N115" s="20">
        <f t="shared" si="50"/>
        <v>0.70137988019297326</v>
      </c>
      <c r="O115" s="20">
        <f t="shared" si="50"/>
        <v>0.68095133999317792</v>
      </c>
      <c r="P115" s="20">
        <f t="shared" si="50"/>
        <v>0.66111780581861923</v>
      </c>
      <c r="Q115" s="20">
        <f t="shared" si="50"/>
        <v>0.64186194739671765</v>
      </c>
      <c r="R115" s="20">
        <f t="shared" si="50"/>
        <v>0.62316693922011435</v>
      </c>
      <c r="S115" s="20">
        <f t="shared" si="50"/>
        <v>0.60501644584477121</v>
      </c>
      <c r="T115" s="20">
        <f t="shared" si="50"/>
        <v>0.5873946076162827</v>
      </c>
      <c r="U115" s="20">
        <f t="shared" si="50"/>
        <v>0.57028602681192497</v>
      </c>
      <c r="V115" s="20">
        <f t="shared" si="50"/>
        <v>0.55367575418633497</v>
      </c>
      <c r="W115" s="20">
        <f t="shared" si="50"/>
        <v>0.5375492759090631</v>
      </c>
      <c r="X115" s="20">
        <f t="shared" si="50"/>
        <v>0.52189250088258554</v>
      </c>
      <c r="Y115" s="20">
        <f t="shared" si="50"/>
        <v>0.50669174842969467</v>
      </c>
      <c r="Z115" s="20">
        <f t="shared" si="50"/>
        <v>0.49193373633950943</v>
      </c>
      <c r="AA115" s="20">
        <f t="shared" si="50"/>
        <v>0.47760556926165965</v>
      </c>
      <c r="AB115" s="20">
        <f t="shared" si="50"/>
        <v>0.46369472743850448</v>
      </c>
      <c r="AC115" s="20">
        <f t="shared" si="50"/>
        <v>0.45018905576553836</v>
      </c>
      <c r="AD115" s="20">
        <f t="shared" si="50"/>
        <v>0.4370767531704256</v>
      </c>
      <c r="AE115" s="20">
        <f t="shared" si="50"/>
        <v>0.42434636230138412</v>
      </c>
      <c r="AF115" s="20">
        <f t="shared" si="50"/>
        <v>0.41198675951590691</v>
      </c>
      <c r="AG115" s="20">
        <f t="shared" si="50"/>
        <v>0.39998714516107459</v>
      </c>
      <c r="AH115" s="20">
        <f t="shared" si="50"/>
        <v>0.38833703413696569</v>
      </c>
      <c r="AI115" s="20">
        <f t="shared" si="50"/>
        <v>0.37702624673491814</v>
      </c>
      <c r="AJ115" s="20">
        <f t="shared" si="50"/>
        <v>0.36604489974263904</v>
      </c>
      <c r="AK115" s="20">
        <f t="shared" si="50"/>
        <v>0.35538339780838735</v>
      </c>
      <c r="AL115" s="20">
        <f t="shared" si="50"/>
        <v>0.34503242505668674</v>
      </c>
      <c r="AM115" s="20">
        <f t="shared" si="50"/>
        <v>0.33498293694823961</v>
      </c>
      <c r="AN115" s="20">
        <f t="shared" si="50"/>
        <v>0.3252261523769317</v>
      </c>
      <c r="AO115" s="20">
        <f t="shared" si="50"/>
        <v>0.31575354599702099</v>
      </c>
      <c r="AP115" s="20">
        <f t="shared" si="50"/>
        <v>0.30655684077380685</v>
      </c>
      <c r="AQ115" s="20">
        <f t="shared" si="50"/>
        <v>0.29762800075126877</v>
      </c>
      <c r="AR115" s="20">
        <f t="shared" si="50"/>
        <v>0.28895922403035801</v>
      </c>
      <c r="AS115" s="20">
        <f t="shared" si="50"/>
        <v>0.28054293595180391</v>
      </c>
      <c r="AT115" s="20">
        <f t="shared" si="50"/>
        <v>0.27237178247747956</v>
      </c>
      <c r="AU115" s="20">
        <f t="shared" si="50"/>
        <v>0.26443862376454325</v>
      </c>
      <c r="AV115" s="20">
        <f t="shared" si="50"/>
        <v>0.25673652792674101</v>
      </c>
      <c r="AW115" s="20">
        <f t="shared" si="50"/>
        <v>0.24925876497741845</v>
      </c>
      <c r="AX115" s="20">
        <f t="shared" si="50"/>
        <v>0.24199880094894996</v>
      </c>
      <c r="AY115" s="20">
        <f t="shared" si="50"/>
        <v>0.2349502921834466</v>
      </c>
      <c r="AZ115" s="18"/>
    </row>
    <row r="116" spans="1:52" ht="12.75" customHeight="1">
      <c r="A116" s="4" t="s">
        <v>145</v>
      </c>
      <c r="B116" s="4">
        <f t="shared" ref="B116:AY116" si="51">B110*B115</f>
        <v>573.37599999999998</v>
      </c>
      <c r="C116" s="20">
        <f t="shared" si="51"/>
        <v>5.9483495145631062</v>
      </c>
      <c r="D116" s="20">
        <f t="shared" si="51"/>
        <v>5.7750966160806856</v>
      </c>
      <c r="E116" s="20">
        <f t="shared" si="51"/>
        <v>5.6068899185249377</v>
      </c>
      <c r="F116" s="20">
        <f t="shared" si="51"/>
        <v>5.4435824451698425</v>
      </c>
      <c r="G116" s="20">
        <f t="shared" si="51"/>
        <v>5.2850315001648962</v>
      </c>
      <c r="H116" s="20">
        <f t="shared" si="51"/>
        <v>5.1310985438494132</v>
      </c>
      <c r="I116" s="20">
        <f t="shared" si="51"/>
        <v>4.9816490716984596</v>
      </c>
      <c r="J116" s="20">
        <f t="shared" si="51"/>
        <v>4.8365524967946207</v>
      </c>
      <c r="K116" s="20">
        <f t="shared" si="51"/>
        <v>4.6956820357229327</v>
      </c>
      <c r="L116" s="20">
        <f t="shared" si="51"/>
        <v>4.5589145977892551</v>
      </c>
      <c r="M116" s="20">
        <f t="shared" si="51"/>
        <v>4.4261306774652969</v>
      </c>
      <c r="N116" s="20">
        <f t="shared" si="51"/>
        <v>4.2972142499663084</v>
      </c>
      <c r="O116" s="20">
        <f t="shared" si="51"/>
        <v>4.1720526698702018</v>
      </c>
      <c r="P116" s="20">
        <f t="shared" si="51"/>
        <v>4.0505365726895155</v>
      </c>
      <c r="Q116" s="20">
        <f t="shared" si="51"/>
        <v>3.9325597793102092</v>
      </c>
      <c r="R116" s="20">
        <f t="shared" si="51"/>
        <v>3.8180192032137961</v>
      </c>
      <c r="S116" s="20">
        <f t="shared" si="51"/>
        <v>3.7068147604017438</v>
      </c>
      <c r="T116" s="20">
        <f t="shared" si="51"/>
        <v>3.5988492819434406</v>
      </c>
      <c r="U116" s="20">
        <f t="shared" si="51"/>
        <v>3.4940284290713017</v>
      </c>
      <c r="V116" s="20">
        <f t="shared" si="51"/>
        <v>3.3922606107488367</v>
      </c>
      <c r="W116" s="20">
        <f t="shared" si="51"/>
        <v>3.2934569036396475</v>
      </c>
      <c r="X116" s="20">
        <f t="shared" si="51"/>
        <v>3.197530974407425</v>
      </c>
      <c r="Y116" s="20">
        <f t="shared" si="51"/>
        <v>3.104399004279053</v>
      </c>
      <c r="Z116" s="20">
        <f t="shared" si="51"/>
        <v>3.0139796158049061</v>
      </c>
      <c r="AA116" s="20">
        <f t="shared" si="51"/>
        <v>2.9261938017523361</v>
      </c>
      <c r="AB116" s="20">
        <f t="shared" si="51"/>
        <v>2.840964856070229</v>
      </c>
      <c r="AC116" s="20">
        <f t="shared" si="51"/>
        <v>2.7582183068643</v>
      </c>
      <c r="AD116" s="20">
        <f t="shared" si="51"/>
        <v>2.6778818513245635</v>
      </c>
      <c r="AE116" s="20">
        <f t="shared" si="51"/>
        <v>2.59988529254812</v>
      </c>
      <c r="AF116" s="20">
        <f t="shared" si="51"/>
        <v>2.5241604782020581</v>
      </c>
      <c r="AG116" s="20">
        <f t="shared" si="51"/>
        <v>2.4506412409728715</v>
      </c>
      <c r="AH116" s="20">
        <f t="shared" si="51"/>
        <v>2.3792633407503612</v>
      </c>
      <c r="AI116" s="20">
        <f t="shared" si="51"/>
        <v>2.309964408495496</v>
      </c>
      <c r="AJ116" s="20">
        <f t="shared" si="51"/>
        <v>2.2426838917432006</v>
      </c>
      <c r="AK116" s="20">
        <f t="shared" si="51"/>
        <v>2.1773630016924272</v>
      </c>
      <c r="AL116" s="20">
        <f t="shared" si="51"/>
        <v>2.1139446618373081</v>
      </c>
      <c r="AM116" s="20">
        <f t="shared" si="51"/>
        <v>2.0523734580944741</v>
      </c>
      <c r="AN116" s="20">
        <f t="shared" si="51"/>
        <v>1.9925955903829848</v>
      </c>
      <c r="AO116" s="20">
        <f t="shared" si="51"/>
        <v>1.9345588256145481</v>
      </c>
      <c r="AP116" s="20">
        <f t="shared" si="51"/>
        <v>1.8782124520529595</v>
      </c>
      <c r="AQ116" s="20">
        <f t="shared" si="51"/>
        <v>1.8235072350028734</v>
      </c>
      <c r="AR116" s="20">
        <f t="shared" si="51"/>
        <v>1.7703953737891973</v>
      </c>
      <c r="AS116" s="20">
        <f t="shared" si="51"/>
        <v>1.7188304599895119</v>
      </c>
      <c r="AT116" s="20">
        <f t="shared" si="51"/>
        <v>1.6687674368830216</v>
      </c>
      <c r="AU116" s="20">
        <f t="shared" si="51"/>
        <v>1.6201625600806033</v>
      </c>
      <c r="AV116" s="20">
        <f t="shared" si="51"/>
        <v>1.5729733593015567</v>
      </c>
      <c r="AW116" s="20">
        <f t="shared" si="51"/>
        <v>1.5271586012636471</v>
      </c>
      <c r="AX116" s="20">
        <f t="shared" si="51"/>
        <v>1.4826782536540264</v>
      </c>
      <c r="AY116" s="20">
        <f t="shared" si="51"/>
        <v>1.4394934501495404</v>
      </c>
      <c r="AZ116" s="18">
        <f t="shared" ref="AZ116:AZ117" si="52">SUM(B116:AY116)</f>
        <v>729.61955166168173</v>
      </c>
    </row>
    <row r="117" spans="1:52" ht="12.75" customHeight="1">
      <c r="A117" s="4" t="s">
        <v>146</v>
      </c>
      <c r="B117" s="4">
        <f t="shared" ref="B117:AY117" si="53">B113*B115</f>
        <v>0</v>
      </c>
      <c r="C117" s="20">
        <f t="shared" si="53"/>
        <v>11.143816578480555</v>
      </c>
      <c r="D117" s="20">
        <f t="shared" si="53"/>
        <v>0</v>
      </c>
      <c r="E117" s="20">
        <f t="shared" si="53"/>
        <v>12.02616231567762</v>
      </c>
      <c r="F117" s="20">
        <f t="shared" si="53"/>
        <v>0</v>
      </c>
      <c r="G117" s="20">
        <f t="shared" si="53"/>
        <v>12.978370473389871</v>
      </c>
      <c r="H117" s="20">
        <f t="shared" si="53"/>
        <v>0</v>
      </c>
      <c r="I117" s="20">
        <f t="shared" si="53"/>
        <v>14.0059726222868</v>
      </c>
      <c r="J117" s="20">
        <f t="shared" si="53"/>
        <v>0</v>
      </c>
      <c r="K117" s="20">
        <f t="shared" si="53"/>
        <v>15.114938312052177</v>
      </c>
      <c r="L117" s="20">
        <f t="shared" si="53"/>
        <v>96.764035590212629</v>
      </c>
      <c r="M117" s="20">
        <f t="shared" si="53"/>
        <v>16.311709749711135</v>
      </c>
      <c r="N117" s="20">
        <f t="shared" si="53"/>
        <v>0</v>
      </c>
      <c r="O117" s="20">
        <f t="shared" si="53"/>
        <v>17.603239223719747</v>
      </c>
      <c r="P117" s="20">
        <f t="shared" si="53"/>
        <v>0</v>
      </c>
      <c r="Q117" s="20">
        <f t="shared" si="53"/>
        <v>18.997029491221358</v>
      </c>
      <c r="R117" s="20">
        <f t="shared" si="53"/>
        <v>0</v>
      </c>
      <c r="S117" s="20">
        <f t="shared" si="53"/>
        <v>20.501177363087319</v>
      </c>
      <c r="T117" s="20">
        <f t="shared" si="53"/>
        <v>0</v>
      </c>
      <c r="U117" s="20">
        <f t="shared" si="53"/>
        <v>22.124420739936543</v>
      </c>
      <c r="V117" s="20">
        <f t="shared" si="53"/>
        <v>160.77816537401412</v>
      </c>
      <c r="W117" s="20">
        <f t="shared" si="53"/>
        <v>23.87618937237567</v>
      </c>
      <c r="X117" s="20">
        <f t="shared" si="53"/>
        <v>0</v>
      </c>
      <c r="Y117" s="20">
        <f t="shared" si="53"/>
        <v>25.766659640336421</v>
      </c>
      <c r="Z117" s="20">
        <f t="shared" si="53"/>
        <v>0</v>
      </c>
      <c r="AA117" s="20">
        <f t="shared" si="53"/>
        <v>27.80681366973435</v>
      </c>
      <c r="AB117" s="20">
        <f t="shared" si="53"/>
        <v>0</v>
      </c>
      <c r="AC117" s="20">
        <f t="shared" si="53"/>
        <v>30.008503129869794</v>
      </c>
      <c r="AD117" s="20">
        <f t="shared" si="53"/>
        <v>0</v>
      </c>
      <c r="AE117" s="20">
        <f t="shared" si="53"/>
        <v>32.384518082182993</v>
      </c>
      <c r="AF117" s="20">
        <f t="shared" si="53"/>
        <v>207.32182927783168</v>
      </c>
      <c r="AG117" s="20">
        <f t="shared" si="53"/>
        <v>34.948661280319818</v>
      </c>
      <c r="AH117" s="20">
        <f t="shared" si="53"/>
        <v>0</v>
      </c>
      <c r="AI117" s="20">
        <f t="shared" si="53"/>
        <v>37.715828353132409</v>
      </c>
      <c r="AJ117" s="20">
        <f t="shared" si="53"/>
        <v>0</v>
      </c>
      <c r="AK117" s="20">
        <f t="shared" si="53"/>
        <v>40.702094336413701</v>
      </c>
      <c r="AL117" s="20">
        <f t="shared" si="53"/>
        <v>0</v>
      </c>
      <c r="AM117" s="20">
        <f t="shared" si="53"/>
        <v>43.924807056046802</v>
      </c>
      <c r="AN117" s="20">
        <f t="shared" si="53"/>
        <v>0</v>
      </c>
      <c r="AO117" s="20">
        <f t="shared" si="53"/>
        <v>47.402687905050421</v>
      </c>
      <c r="AP117" s="20">
        <f t="shared" si="53"/>
        <v>1213.8654580835735</v>
      </c>
      <c r="AQ117" s="20">
        <f t="shared" si="53"/>
        <v>51.155940599954988</v>
      </c>
      <c r="AR117" s="20">
        <f t="shared" si="53"/>
        <v>0</v>
      </c>
      <c r="AS117" s="20">
        <f t="shared" si="53"/>
        <v>55.206368548297178</v>
      </c>
      <c r="AT117" s="20">
        <f t="shared" si="53"/>
        <v>0</v>
      </c>
      <c r="AU117" s="20">
        <f t="shared" si="53"/>
        <v>59.577501509044623</v>
      </c>
      <c r="AV117" s="20">
        <f t="shared" si="53"/>
        <v>0</v>
      </c>
      <c r="AW117" s="20">
        <f t="shared" si="53"/>
        <v>64.294732281746818</v>
      </c>
      <c r="AX117" s="20">
        <f t="shared" si="53"/>
        <v>0</v>
      </c>
      <c r="AY117" s="20">
        <f t="shared" si="53"/>
        <v>69.385464218467277</v>
      </c>
      <c r="AZ117" s="18">
        <f t="shared" si="52"/>
        <v>2483.6930951781687</v>
      </c>
    </row>
    <row r="118" spans="1:52" ht="12.75" customHeight="1">
      <c r="B118" s="6">
        <f t="shared" ref="B118:AZ118" si="54">B117-B116</f>
        <v>-573.37599999999998</v>
      </c>
      <c r="C118" s="17">
        <f t="shared" si="54"/>
        <v>5.1954670639174489</v>
      </c>
      <c r="D118" s="17">
        <f t="shared" si="54"/>
        <v>-5.7750966160806856</v>
      </c>
      <c r="E118" s="17">
        <f t="shared" si="54"/>
        <v>6.4192723971526826</v>
      </c>
      <c r="F118" s="17">
        <f t="shared" si="54"/>
        <v>-5.4435824451698425</v>
      </c>
      <c r="G118" s="17">
        <f t="shared" si="54"/>
        <v>7.6933389732249751</v>
      </c>
      <c r="H118" s="17">
        <f t="shared" si="54"/>
        <v>-5.1310985438494132</v>
      </c>
      <c r="I118" s="17">
        <f t="shared" si="54"/>
        <v>9.0243235505883401</v>
      </c>
      <c r="J118" s="17">
        <f t="shared" si="54"/>
        <v>-4.8365524967946207</v>
      </c>
      <c r="K118" s="17">
        <f t="shared" si="54"/>
        <v>10.419256276329243</v>
      </c>
      <c r="L118" s="17">
        <f t="shared" si="54"/>
        <v>92.205120992423375</v>
      </c>
      <c r="M118" s="17">
        <f t="shared" si="54"/>
        <v>11.885579072245838</v>
      </c>
      <c r="N118" s="17">
        <f t="shared" si="54"/>
        <v>-4.2972142499663084</v>
      </c>
      <c r="O118" s="17">
        <f t="shared" si="54"/>
        <v>13.431186553849546</v>
      </c>
      <c r="P118" s="17">
        <f t="shared" si="54"/>
        <v>-4.0505365726895155</v>
      </c>
      <c r="Q118" s="17">
        <f t="shared" si="54"/>
        <v>15.064469711911149</v>
      </c>
      <c r="R118" s="17">
        <f t="shared" si="54"/>
        <v>-3.8180192032137961</v>
      </c>
      <c r="S118" s="17">
        <f t="shared" si="54"/>
        <v>16.794362602685574</v>
      </c>
      <c r="T118" s="17">
        <f t="shared" si="54"/>
        <v>-3.5988492819434406</v>
      </c>
      <c r="U118" s="17">
        <f t="shared" si="54"/>
        <v>18.63039231086524</v>
      </c>
      <c r="V118" s="17">
        <f t="shared" si="54"/>
        <v>157.38590476326527</v>
      </c>
      <c r="W118" s="17">
        <f t="shared" si="54"/>
        <v>20.582732468736022</v>
      </c>
      <c r="X118" s="17">
        <f t="shared" si="54"/>
        <v>-3.197530974407425</v>
      </c>
      <c r="Y118" s="17">
        <f t="shared" si="54"/>
        <v>22.662260636057368</v>
      </c>
      <c r="Z118" s="17">
        <f t="shared" si="54"/>
        <v>-3.0139796158049061</v>
      </c>
      <c r="AA118" s="17">
        <f t="shared" si="54"/>
        <v>24.880619867982013</v>
      </c>
      <c r="AB118" s="17">
        <f t="shared" si="54"/>
        <v>-2.840964856070229</v>
      </c>
      <c r="AC118" s="17">
        <f t="shared" si="54"/>
        <v>27.250284823005494</v>
      </c>
      <c r="AD118" s="17">
        <f t="shared" si="54"/>
        <v>-2.6778818513245635</v>
      </c>
      <c r="AE118" s="17">
        <f t="shared" si="54"/>
        <v>29.784632789634873</v>
      </c>
      <c r="AF118" s="17">
        <f t="shared" si="54"/>
        <v>204.79766879962963</v>
      </c>
      <c r="AG118" s="17">
        <f t="shared" si="54"/>
        <v>32.498020039346947</v>
      </c>
      <c r="AH118" s="17">
        <f t="shared" si="54"/>
        <v>-2.3792633407503612</v>
      </c>
      <c r="AI118" s="17">
        <f t="shared" si="54"/>
        <v>35.405863944636913</v>
      </c>
      <c r="AJ118" s="17">
        <f t="shared" si="54"/>
        <v>-2.2426838917432006</v>
      </c>
      <c r="AK118" s="17">
        <f t="shared" si="54"/>
        <v>38.524731334721274</v>
      </c>
      <c r="AL118" s="17">
        <f t="shared" si="54"/>
        <v>-2.1139446618373081</v>
      </c>
      <c r="AM118" s="17">
        <f t="shared" si="54"/>
        <v>41.87243359795233</v>
      </c>
      <c r="AN118" s="17">
        <f t="shared" si="54"/>
        <v>-1.9925955903829848</v>
      </c>
      <c r="AO118" s="17">
        <f t="shared" si="54"/>
        <v>45.468129079435876</v>
      </c>
      <c r="AP118" s="17">
        <f t="shared" si="54"/>
        <v>1211.9872456315204</v>
      </c>
      <c r="AQ118" s="17">
        <f t="shared" si="54"/>
        <v>49.332433364952117</v>
      </c>
      <c r="AR118" s="17">
        <f t="shared" si="54"/>
        <v>-1.7703953737891973</v>
      </c>
      <c r="AS118" s="17">
        <f t="shared" si="54"/>
        <v>53.487538088307666</v>
      </c>
      <c r="AT118" s="17">
        <f t="shared" si="54"/>
        <v>-1.6687674368830216</v>
      </c>
      <c r="AU118" s="17">
        <f t="shared" si="54"/>
        <v>57.957338948964022</v>
      </c>
      <c r="AV118" s="17">
        <f t="shared" si="54"/>
        <v>-1.5729733593015567</v>
      </c>
      <c r="AW118" s="17">
        <f t="shared" si="54"/>
        <v>62.767573680483167</v>
      </c>
      <c r="AX118" s="17">
        <f t="shared" si="54"/>
        <v>-1.4826782536540264</v>
      </c>
      <c r="AY118" s="17">
        <f t="shared" si="54"/>
        <v>67.945970768317736</v>
      </c>
      <c r="AZ118" s="17">
        <f t="shared" si="54"/>
        <v>1754.073543516487</v>
      </c>
    </row>
    <row r="119" spans="1:52" ht="12.75" customHeight="1">
      <c r="A119" s="4" t="s">
        <v>147</v>
      </c>
      <c r="B119" s="4">
        <f t="shared" ref="B119:AY119" si="55">1/(1+$B$31)^B105</f>
        <v>1</v>
      </c>
      <c r="C119" s="20">
        <f t="shared" si="55"/>
        <v>0.92592592592592582</v>
      </c>
      <c r="D119" s="20">
        <f t="shared" si="55"/>
        <v>0.85733882030178321</v>
      </c>
      <c r="E119" s="20">
        <f t="shared" si="55"/>
        <v>0.79383224102016958</v>
      </c>
      <c r="F119" s="20">
        <f t="shared" si="55"/>
        <v>0.73502985279645328</v>
      </c>
      <c r="G119" s="20">
        <f t="shared" si="55"/>
        <v>0.68058319703375303</v>
      </c>
      <c r="H119" s="20">
        <f t="shared" si="55"/>
        <v>0.63016962688310452</v>
      </c>
      <c r="I119" s="20">
        <f t="shared" si="55"/>
        <v>0.58349039526213387</v>
      </c>
      <c r="J119" s="20">
        <f t="shared" si="55"/>
        <v>0.54026888450197574</v>
      </c>
      <c r="K119" s="20">
        <f t="shared" si="55"/>
        <v>0.50024896713145905</v>
      </c>
      <c r="L119" s="20">
        <f t="shared" si="55"/>
        <v>0.46319348808468425</v>
      </c>
      <c r="M119" s="20">
        <f t="shared" si="55"/>
        <v>0.42888285933767062</v>
      </c>
      <c r="N119" s="20">
        <f t="shared" si="55"/>
        <v>0.39711375864599124</v>
      </c>
      <c r="O119" s="20">
        <f t="shared" si="55"/>
        <v>0.36769792467221413</v>
      </c>
      <c r="P119" s="20">
        <f t="shared" si="55"/>
        <v>0.34046104136316119</v>
      </c>
      <c r="Q119" s="20">
        <f t="shared" si="55"/>
        <v>0.31524170496588994</v>
      </c>
      <c r="R119" s="20">
        <f t="shared" si="55"/>
        <v>0.29189046756100923</v>
      </c>
      <c r="S119" s="20">
        <f t="shared" si="55"/>
        <v>0.27026895144537894</v>
      </c>
      <c r="T119" s="20">
        <f t="shared" si="55"/>
        <v>0.25024902911609154</v>
      </c>
      <c r="U119" s="20">
        <f t="shared" si="55"/>
        <v>0.23171206399638106</v>
      </c>
      <c r="V119" s="20">
        <f t="shared" si="55"/>
        <v>0.21454820740405653</v>
      </c>
      <c r="W119" s="20">
        <f t="shared" si="55"/>
        <v>0.19865574759634863</v>
      </c>
      <c r="X119" s="20">
        <f t="shared" si="55"/>
        <v>0.18394050703365611</v>
      </c>
      <c r="Y119" s="20">
        <f t="shared" si="55"/>
        <v>0.17031528429042234</v>
      </c>
      <c r="Z119" s="20">
        <f t="shared" si="55"/>
        <v>0.1576993373059466</v>
      </c>
      <c r="AA119" s="20">
        <f t="shared" si="55"/>
        <v>0.1460179049129135</v>
      </c>
      <c r="AB119" s="20">
        <f t="shared" si="55"/>
        <v>0.13520176380825324</v>
      </c>
      <c r="AC119" s="20">
        <f t="shared" si="55"/>
        <v>0.12518681834097523</v>
      </c>
      <c r="AD119" s="20">
        <f t="shared" si="55"/>
        <v>0.11591372068608817</v>
      </c>
      <c r="AE119" s="20">
        <f t="shared" si="55"/>
        <v>0.10732751915378534</v>
      </c>
      <c r="AF119" s="20">
        <f t="shared" si="55"/>
        <v>9.9377332549801231E-2</v>
      </c>
      <c r="AG119" s="20">
        <f t="shared" si="55"/>
        <v>9.2016048657223348E-2</v>
      </c>
      <c r="AH119" s="20">
        <f t="shared" si="55"/>
        <v>8.5200045052984577E-2</v>
      </c>
      <c r="AI119" s="20">
        <f t="shared" si="55"/>
        <v>7.8888930604615354E-2</v>
      </c>
      <c r="AJ119" s="20">
        <f t="shared" si="55"/>
        <v>7.3045306115384581E-2</v>
      </c>
      <c r="AK119" s="20">
        <f t="shared" si="55"/>
        <v>6.7634542699430159E-2</v>
      </c>
      <c r="AL119" s="20">
        <f t="shared" si="55"/>
        <v>6.2624576573546434E-2</v>
      </c>
      <c r="AM119" s="20">
        <f t="shared" si="55"/>
        <v>5.7985719049580033E-2</v>
      </c>
      <c r="AN119" s="20">
        <f t="shared" si="55"/>
        <v>5.3690480601462989E-2</v>
      </c>
      <c r="AO119" s="20">
        <f t="shared" si="55"/>
        <v>4.9713407964317585E-2</v>
      </c>
      <c r="AP119" s="20">
        <f t="shared" si="55"/>
        <v>4.6030933300294057E-2</v>
      </c>
      <c r="AQ119" s="20">
        <f t="shared" si="55"/>
        <v>4.2621234537309309E-2</v>
      </c>
      <c r="AR119" s="20">
        <f t="shared" si="55"/>
        <v>3.9464106053064177E-2</v>
      </c>
      <c r="AS119" s="20">
        <f t="shared" si="55"/>
        <v>3.6540838938022388E-2</v>
      </c>
      <c r="AT119" s="20">
        <f t="shared" si="55"/>
        <v>3.3834110127798502E-2</v>
      </c>
      <c r="AU119" s="20">
        <f t="shared" si="55"/>
        <v>3.1327879747961578E-2</v>
      </c>
      <c r="AV119" s="20">
        <f t="shared" si="55"/>
        <v>2.900729606292738E-2</v>
      </c>
      <c r="AW119" s="20">
        <f t="shared" si="55"/>
        <v>2.6858607465673496E-2</v>
      </c>
      <c r="AX119" s="20">
        <f t="shared" si="55"/>
        <v>2.4869080986734723E-2</v>
      </c>
      <c r="AY119" s="20">
        <f t="shared" si="55"/>
        <v>2.3026926839569185E-2</v>
      </c>
      <c r="AZ119" s="18"/>
    </row>
    <row r="120" spans="1:52" ht="12.75" customHeight="1">
      <c r="A120" s="4" t="s">
        <v>148</v>
      </c>
      <c r="B120" s="4">
        <f t="shared" ref="B120:AY120" si="56">B110*B119</f>
        <v>573.37599999999998</v>
      </c>
      <c r="C120" s="20">
        <f t="shared" si="56"/>
        <v>5.6729629629629619</v>
      </c>
      <c r="D120" s="20">
        <f t="shared" si="56"/>
        <v>5.2527434842249647</v>
      </c>
      <c r="E120" s="20">
        <f t="shared" si="56"/>
        <v>4.8636513742823748</v>
      </c>
      <c r="F120" s="20">
        <f t="shared" si="56"/>
        <v>4.5033809021133093</v>
      </c>
      <c r="G120" s="20">
        <f t="shared" si="56"/>
        <v>4.1697971315863978</v>
      </c>
      <c r="H120" s="20">
        <f t="shared" si="56"/>
        <v>3.8609232699874045</v>
      </c>
      <c r="I120" s="20">
        <f t="shared" si="56"/>
        <v>3.5749289536920412</v>
      </c>
      <c r="J120" s="20">
        <f t="shared" si="56"/>
        <v>3.3101194015667046</v>
      </c>
      <c r="K120" s="20">
        <f t="shared" si="56"/>
        <v>3.064925371821023</v>
      </c>
      <c r="L120" s="20">
        <f t="shared" si="56"/>
        <v>2.8378938627972432</v>
      </c>
      <c r="M120" s="20">
        <f t="shared" si="56"/>
        <v>2.6276795025900399</v>
      </c>
      <c r="N120" s="20">
        <f t="shared" si="56"/>
        <v>2.4330365764722588</v>
      </c>
      <c r="O120" s="20">
        <f t="shared" si="56"/>
        <v>2.2528116448817213</v>
      </c>
      <c r="P120" s="20">
        <f t="shared" si="56"/>
        <v>2.0859367082238158</v>
      </c>
      <c r="Q120" s="20">
        <f t="shared" si="56"/>
        <v>1.9314228779850142</v>
      </c>
      <c r="R120" s="20">
        <f t="shared" si="56"/>
        <v>1.7883545166527912</v>
      </c>
      <c r="S120" s="20">
        <f t="shared" si="56"/>
        <v>1.6558838117155474</v>
      </c>
      <c r="T120" s="20">
        <f t="shared" si="56"/>
        <v>1.5332257515884695</v>
      </c>
      <c r="U120" s="20">
        <f t="shared" si="56"/>
        <v>1.4196534736930273</v>
      </c>
      <c r="V120" s="20">
        <f t="shared" si="56"/>
        <v>1.3144939571231733</v>
      </c>
      <c r="W120" s="20">
        <f t="shared" si="56"/>
        <v>1.2171240343733087</v>
      </c>
      <c r="X120" s="20">
        <f t="shared" si="56"/>
        <v>1.126966698493804</v>
      </c>
      <c r="Y120" s="20">
        <f t="shared" si="56"/>
        <v>1.0434876837905596</v>
      </c>
      <c r="Z120" s="20">
        <f t="shared" si="56"/>
        <v>0.96619229980607346</v>
      </c>
      <c r="AA120" s="20">
        <f t="shared" si="56"/>
        <v>0.89462249982043829</v>
      </c>
      <c r="AB120" s="20">
        <f t="shared" si="56"/>
        <v>0.82835416650040594</v>
      </c>
      <c r="AC120" s="20">
        <f t="shared" si="56"/>
        <v>0.76699459861148689</v>
      </c>
      <c r="AD120" s="20">
        <f t="shared" si="56"/>
        <v>0.71018018389952497</v>
      </c>
      <c r="AE120" s="20">
        <f t="shared" si="56"/>
        <v>0.65757424435141199</v>
      </c>
      <c r="AF120" s="20">
        <f t="shared" si="56"/>
        <v>0.60886504106612216</v>
      </c>
      <c r="AG120" s="20">
        <f t="shared" si="56"/>
        <v>0.56376392691307597</v>
      </c>
      <c r="AH120" s="20">
        <f t="shared" si="56"/>
        <v>0.52200363603062583</v>
      </c>
      <c r="AI120" s="20">
        <f t="shared" si="56"/>
        <v>0.48333670002835732</v>
      </c>
      <c r="AJ120" s="20">
        <f t="shared" si="56"/>
        <v>0.44753398150773821</v>
      </c>
      <c r="AK120" s="20">
        <f t="shared" si="56"/>
        <v>0.41438331621086866</v>
      </c>
      <c r="AL120" s="20">
        <f t="shared" si="56"/>
        <v>0.38368825575080423</v>
      </c>
      <c r="AM120" s="20">
        <f t="shared" si="56"/>
        <v>0.35526690347296691</v>
      </c>
      <c r="AN120" s="20">
        <f t="shared" si="56"/>
        <v>0.32895083654904339</v>
      </c>
      <c r="AO120" s="20">
        <f t="shared" si="56"/>
        <v>0.30458410791578094</v>
      </c>
      <c r="AP120" s="20">
        <f t="shared" si="56"/>
        <v>0.28202232214424161</v>
      </c>
      <c r="AQ120" s="20">
        <f t="shared" si="56"/>
        <v>0.26113177976318663</v>
      </c>
      <c r="AR120" s="20">
        <f t="shared" si="56"/>
        <v>0.24178868496591358</v>
      </c>
      <c r="AS120" s="20">
        <f t="shared" si="56"/>
        <v>0.22387841200547554</v>
      </c>
      <c r="AT120" s="20">
        <f t="shared" si="56"/>
        <v>0.20729482593099582</v>
      </c>
      <c r="AU120" s="20">
        <f t="shared" si="56"/>
        <v>0.19193965363981097</v>
      </c>
      <c r="AV120" s="20">
        <f t="shared" si="56"/>
        <v>0.17772190151834347</v>
      </c>
      <c r="AW120" s="20">
        <f t="shared" si="56"/>
        <v>0.16455731622068837</v>
      </c>
      <c r="AX120" s="20">
        <f t="shared" si="56"/>
        <v>0.15236788538952628</v>
      </c>
      <c r="AY120" s="20">
        <f t="shared" si="56"/>
        <v>0.14108137536067247</v>
      </c>
      <c r="AZ120" s="18">
        <f t="shared" ref="AZ120:AZ121" si="57">SUM(B120:AY120)</f>
        <v>648.19748280799161</v>
      </c>
    </row>
    <row r="121" spans="1:52" ht="12.75" customHeight="1">
      <c r="A121" s="4" t="s">
        <v>149</v>
      </c>
      <c r="B121" s="4">
        <f t="shared" ref="B121:AY121" si="58">B113*B119</f>
        <v>0</v>
      </c>
      <c r="C121" s="20">
        <f t="shared" si="58"/>
        <v>10.627899144291639</v>
      </c>
      <c r="D121" s="20">
        <f t="shared" si="58"/>
        <v>0</v>
      </c>
      <c r="E121" s="20">
        <f t="shared" si="58"/>
        <v>10.431997368226591</v>
      </c>
      <c r="F121" s="20">
        <f t="shared" si="58"/>
        <v>0</v>
      </c>
      <c r="G121" s="20">
        <f t="shared" si="58"/>
        <v>10.239706607409662</v>
      </c>
      <c r="H121" s="20">
        <f t="shared" si="58"/>
        <v>0</v>
      </c>
      <c r="I121" s="20">
        <f t="shared" si="58"/>
        <v>10.050960300774454</v>
      </c>
      <c r="J121" s="20">
        <f t="shared" si="58"/>
        <v>0</v>
      </c>
      <c r="K121" s="20">
        <f t="shared" si="58"/>
        <v>9.8656931141603827</v>
      </c>
      <c r="L121" s="20">
        <f t="shared" si="58"/>
        <v>60.234965330151731</v>
      </c>
      <c r="M121" s="20">
        <f t="shared" si="58"/>
        <v>9.6838409176973794</v>
      </c>
      <c r="N121" s="20">
        <f t="shared" si="58"/>
        <v>0</v>
      </c>
      <c r="O121" s="20">
        <f t="shared" si="58"/>
        <v>9.5053407636074478</v>
      </c>
      <c r="P121" s="20">
        <f t="shared" si="58"/>
        <v>0</v>
      </c>
      <c r="Q121" s="20">
        <f t="shared" si="58"/>
        <v>9.3301308644154375</v>
      </c>
      <c r="R121" s="20">
        <f t="shared" si="58"/>
        <v>0</v>
      </c>
      <c r="S121" s="20">
        <f t="shared" si="58"/>
        <v>9.158150571561416</v>
      </c>
      <c r="T121" s="20">
        <f t="shared" si="58"/>
        <v>0</v>
      </c>
      <c r="U121" s="20">
        <f t="shared" si="58"/>
        <v>8.9893403544072932</v>
      </c>
      <c r="V121" s="20">
        <f t="shared" si="58"/>
        <v>62.301205913197329</v>
      </c>
      <c r="W121" s="20">
        <f t="shared" si="58"/>
        <v>8.8236417796304085</v>
      </c>
      <c r="X121" s="20">
        <f t="shared" si="58"/>
        <v>0</v>
      </c>
      <c r="Y121" s="20">
        <f t="shared" si="58"/>
        <v>8.6609974909969605</v>
      </c>
      <c r="Z121" s="20">
        <f t="shared" si="58"/>
        <v>0</v>
      </c>
      <c r="AA121" s="20">
        <f t="shared" si="58"/>
        <v>8.501351189508247</v>
      </c>
      <c r="AB121" s="20">
        <f t="shared" si="58"/>
        <v>0</v>
      </c>
      <c r="AC121" s="20">
        <f t="shared" si="58"/>
        <v>8.3446476139128887</v>
      </c>
      <c r="AD121" s="20">
        <f t="shared" si="58"/>
        <v>0</v>
      </c>
      <c r="AE121" s="20">
        <f t="shared" si="58"/>
        <v>8.1908325215782476</v>
      </c>
      <c r="AF121" s="20">
        <f t="shared" si="58"/>
        <v>50.009108052854074</v>
      </c>
      <c r="AG121" s="20">
        <f t="shared" si="58"/>
        <v>8.039852669714449</v>
      </c>
      <c r="AH121" s="20">
        <f t="shared" si="58"/>
        <v>0</v>
      </c>
      <c r="AI121" s="20">
        <f t="shared" si="58"/>
        <v>7.8916557969445069</v>
      </c>
      <c r="AJ121" s="20">
        <f t="shared" si="58"/>
        <v>0</v>
      </c>
      <c r="AK121" s="20">
        <f t="shared" si="58"/>
        <v>7.7461906052141325</v>
      </c>
      <c r="AL121" s="20">
        <f t="shared" si="58"/>
        <v>0</v>
      </c>
      <c r="AM121" s="20">
        <f t="shared" si="58"/>
        <v>7.6034067420350304</v>
      </c>
      <c r="AN121" s="20">
        <f t="shared" si="58"/>
        <v>0</v>
      </c>
      <c r="AO121" s="20">
        <f t="shared" si="58"/>
        <v>7.4632547830554774</v>
      </c>
      <c r="AP121" s="20">
        <f t="shared" si="58"/>
        <v>182.26753575466131</v>
      </c>
      <c r="AQ121" s="20">
        <f t="shared" si="58"/>
        <v>7.3256862149521744</v>
      </c>
      <c r="AR121" s="20">
        <f t="shared" si="58"/>
        <v>0</v>
      </c>
      <c r="AS121" s="20">
        <f t="shared" si="58"/>
        <v>7.1906534186374715</v>
      </c>
      <c r="AT121" s="20">
        <f t="shared" si="58"/>
        <v>0</v>
      </c>
      <c r="AU121" s="20">
        <f t="shared" si="58"/>
        <v>7.0581096527760971</v>
      </c>
      <c r="AV121" s="20">
        <f t="shared" si="58"/>
        <v>0</v>
      </c>
      <c r="AW121" s="20">
        <f t="shared" si="58"/>
        <v>6.9280090376057553</v>
      </c>
      <c r="AX121" s="20">
        <f t="shared" si="58"/>
        <v>0</v>
      </c>
      <c r="AY121" s="20">
        <f t="shared" si="58"/>
        <v>6.8003065390559225</v>
      </c>
      <c r="AZ121" s="18">
        <f t="shared" si="57"/>
        <v>569.26447111303389</v>
      </c>
    </row>
    <row r="122" spans="1:52" ht="12.75" customHeight="1">
      <c r="B122" s="6">
        <f t="shared" ref="B122:AZ122" si="59">B121-B120</f>
        <v>-573.37599999999998</v>
      </c>
      <c r="C122" s="17">
        <f t="shared" si="59"/>
        <v>4.9549361813286774</v>
      </c>
      <c r="D122" s="17">
        <f t="shared" si="59"/>
        <v>-5.2527434842249647</v>
      </c>
      <c r="E122" s="17">
        <f t="shared" si="59"/>
        <v>5.5683459939442166</v>
      </c>
      <c r="F122" s="17">
        <f t="shared" si="59"/>
        <v>-4.5033809021133093</v>
      </c>
      <c r="G122" s="17">
        <f t="shared" si="59"/>
        <v>6.0699094758232643</v>
      </c>
      <c r="H122" s="17">
        <f t="shared" si="59"/>
        <v>-3.8609232699874045</v>
      </c>
      <c r="I122" s="17">
        <f t="shared" si="59"/>
        <v>6.4760313470824133</v>
      </c>
      <c r="J122" s="17">
        <f t="shared" si="59"/>
        <v>-3.3101194015667046</v>
      </c>
      <c r="K122" s="17">
        <f t="shared" si="59"/>
        <v>6.8007677423393602</v>
      </c>
      <c r="L122" s="17">
        <f t="shared" si="59"/>
        <v>57.397071467354486</v>
      </c>
      <c r="M122" s="17">
        <f t="shared" si="59"/>
        <v>7.05616141510734</v>
      </c>
      <c r="N122" s="17">
        <f t="shared" si="59"/>
        <v>-2.4330365764722588</v>
      </c>
      <c r="O122" s="17">
        <f t="shared" si="59"/>
        <v>7.252529118725727</v>
      </c>
      <c r="P122" s="17">
        <f t="shared" si="59"/>
        <v>-2.0859367082238158</v>
      </c>
      <c r="Q122" s="17">
        <f t="shared" si="59"/>
        <v>7.3987079864304235</v>
      </c>
      <c r="R122" s="17">
        <f t="shared" si="59"/>
        <v>-1.7883545166527912</v>
      </c>
      <c r="S122" s="17">
        <f t="shared" si="59"/>
        <v>7.5022667598458685</v>
      </c>
      <c r="T122" s="17">
        <f t="shared" si="59"/>
        <v>-1.5332257515884695</v>
      </c>
      <c r="U122" s="17">
        <f t="shared" si="59"/>
        <v>7.5696868807142659</v>
      </c>
      <c r="V122" s="17">
        <f t="shared" si="59"/>
        <v>60.986711956074153</v>
      </c>
      <c r="W122" s="17">
        <f t="shared" si="59"/>
        <v>7.6065177452570998</v>
      </c>
      <c r="X122" s="17">
        <f t="shared" si="59"/>
        <v>-1.126966698493804</v>
      </c>
      <c r="Y122" s="17">
        <f t="shared" si="59"/>
        <v>7.6175098072064014</v>
      </c>
      <c r="Z122" s="17">
        <f t="shared" si="59"/>
        <v>-0.96619229980607346</v>
      </c>
      <c r="AA122" s="17">
        <f t="shared" si="59"/>
        <v>7.6067286896878086</v>
      </c>
      <c r="AB122" s="17">
        <f t="shared" si="59"/>
        <v>-0.82835416650040594</v>
      </c>
      <c r="AC122" s="17">
        <f t="shared" si="59"/>
        <v>7.5776530153014017</v>
      </c>
      <c r="AD122" s="17">
        <f t="shared" si="59"/>
        <v>-0.71018018389952497</v>
      </c>
      <c r="AE122" s="17">
        <f t="shared" si="59"/>
        <v>7.5332582772268353</v>
      </c>
      <c r="AF122" s="17">
        <f t="shared" si="59"/>
        <v>49.40024301178795</v>
      </c>
      <c r="AG122" s="17">
        <f t="shared" si="59"/>
        <v>7.4760887428013731</v>
      </c>
      <c r="AH122" s="17">
        <f t="shared" si="59"/>
        <v>-0.52200363603062583</v>
      </c>
      <c r="AI122" s="17">
        <f t="shared" si="59"/>
        <v>7.4083190969161494</v>
      </c>
      <c r="AJ122" s="17">
        <f t="shared" si="59"/>
        <v>-0.44753398150773821</v>
      </c>
      <c r="AK122" s="17">
        <f t="shared" si="59"/>
        <v>7.3318072890032635</v>
      </c>
      <c r="AL122" s="17">
        <f t="shared" si="59"/>
        <v>-0.38368825575080423</v>
      </c>
      <c r="AM122" s="17">
        <f t="shared" si="59"/>
        <v>7.2481398385620635</v>
      </c>
      <c r="AN122" s="17">
        <f t="shared" si="59"/>
        <v>-0.32895083654904339</v>
      </c>
      <c r="AO122" s="17">
        <f t="shared" si="59"/>
        <v>7.158670675139696</v>
      </c>
      <c r="AP122" s="17">
        <f t="shared" si="59"/>
        <v>181.98551343251708</v>
      </c>
      <c r="AQ122" s="17">
        <f t="shared" si="59"/>
        <v>7.0645544351889882</v>
      </c>
      <c r="AR122" s="17">
        <f t="shared" si="59"/>
        <v>-0.24178868496591358</v>
      </c>
      <c r="AS122" s="17">
        <f t="shared" si="59"/>
        <v>6.9667750066319964</v>
      </c>
      <c r="AT122" s="17">
        <f t="shared" si="59"/>
        <v>-0.20729482593099582</v>
      </c>
      <c r="AU122" s="17">
        <f t="shared" si="59"/>
        <v>6.8661699991362859</v>
      </c>
      <c r="AV122" s="17">
        <f t="shared" si="59"/>
        <v>-0.17772190151834347</v>
      </c>
      <c r="AW122" s="17">
        <f t="shared" si="59"/>
        <v>6.7634517213850671</v>
      </c>
      <c r="AX122" s="17">
        <f t="shared" si="59"/>
        <v>-0.15236788538952628</v>
      </c>
      <c r="AY122" s="17">
        <f t="shared" si="59"/>
        <v>6.6592251636952504</v>
      </c>
      <c r="AZ122" s="17">
        <f t="shared" si="59"/>
        <v>-78.933011694957713</v>
      </c>
    </row>
    <row r="123" spans="1:52" ht="12.75" customHeight="1">
      <c r="A123" s="4" t="s">
        <v>150</v>
      </c>
      <c r="B123" s="4">
        <f t="shared" ref="B123:AY123" si="60">1/(1+$B$32)^B105</f>
        <v>1</v>
      </c>
      <c r="C123" s="20">
        <f t="shared" si="60"/>
        <v>0.90909090909090906</v>
      </c>
      <c r="D123" s="20">
        <f t="shared" si="60"/>
        <v>0.82644628099173545</v>
      </c>
      <c r="E123" s="20">
        <f t="shared" si="60"/>
        <v>0.75131480090157754</v>
      </c>
      <c r="F123" s="20">
        <f t="shared" si="60"/>
        <v>0.68301345536507052</v>
      </c>
      <c r="G123" s="20">
        <f t="shared" si="60"/>
        <v>0.62092132305915493</v>
      </c>
      <c r="H123" s="20">
        <f t="shared" si="60"/>
        <v>0.56447393005377722</v>
      </c>
      <c r="I123" s="20">
        <f t="shared" si="60"/>
        <v>0.51315811823070645</v>
      </c>
      <c r="J123" s="20">
        <f t="shared" si="60"/>
        <v>0.46650738020973315</v>
      </c>
      <c r="K123" s="20">
        <f t="shared" si="60"/>
        <v>0.42409761837248466</v>
      </c>
      <c r="L123" s="20">
        <f t="shared" si="60"/>
        <v>0.38554328942953148</v>
      </c>
      <c r="M123" s="20">
        <f t="shared" si="60"/>
        <v>0.3504938994813922</v>
      </c>
      <c r="N123" s="20">
        <f t="shared" si="60"/>
        <v>0.31863081771035656</v>
      </c>
      <c r="O123" s="20">
        <f t="shared" si="60"/>
        <v>0.28966437973668779</v>
      </c>
      <c r="P123" s="20">
        <f t="shared" si="60"/>
        <v>0.26333125430607973</v>
      </c>
      <c r="Q123" s="20">
        <f t="shared" si="60"/>
        <v>0.23939204936916339</v>
      </c>
      <c r="R123" s="20">
        <f t="shared" si="60"/>
        <v>0.21762913579014853</v>
      </c>
      <c r="S123" s="20">
        <f t="shared" si="60"/>
        <v>0.19784466890013502</v>
      </c>
      <c r="T123" s="20">
        <f t="shared" si="60"/>
        <v>0.17985878990921364</v>
      </c>
      <c r="U123" s="20">
        <f t="shared" si="60"/>
        <v>0.16350799082655781</v>
      </c>
      <c r="V123" s="20">
        <f t="shared" si="60"/>
        <v>0.14864362802414349</v>
      </c>
      <c r="W123" s="20">
        <f t="shared" si="60"/>
        <v>0.13513057093103953</v>
      </c>
      <c r="X123" s="20">
        <f t="shared" si="60"/>
        <v>0.12284597357367227</v>
      </c>
      <c r="Y123" s="20">
        <f t="shared" si="60"/>
        <v>0.11167815779424752</v>
      </c>
      <c r="Z123" s="20">
        <f t="shared" si="60"/>
        <v>0.10152559799477048</v>
      </c>
      <c r="AA123" s="20">
        <f t="shared" si="60"/>
        <v>9.2295998177064048E-2</v>
      </c>
      <c r="AB123" s="20">
        <f t="shared" si="60"/>
        <v>8.3905452888240042E-2</v>
      </c>
      <c r="AC123" s="20">
        <f t="shared" si="60"/>
        <v>7.6277684443854576E-2</v>
      </c>
      <c r="AD123" s="20">
        <f t="shared" si="60"/>
        <v>6.9343349494413245E-2</v>
      </c>
      <c r="AE123" s="20">
        <f t="shared" si="60"/>
        <v>6.3039408631284766E-2</v>
      </c>
      <c r="AF123" s="20">
        <f t="shared" si="60"/>
        <v>5.7308553301167964E-2</v>
      </c>
      <c r="AG123" s="20">
        <f t="shared" si="60"/>
        <v>5.2098684819243603E-2</v>
      </c>
      <c r="AH123" s="20">
        <f t="shared" si="60"/>
        <v>4.7362440744766907E-2</v>
      </c>
      <c r="AI123" s="20">
        <f t="shared" si="60"/>
        <v>4.3056764313424457E-2</v>
      </c>
      <c r="AJ123" s="20">
        <f t="shared" si="60"/>
        <v>3.9142513012204054E-2</v>
      </c>
      <c r="AK123" s="20">
        <f t="shared" si="60"/>
        <v>3.5584102738367311E-2</v>
      </c>
      <c r="AL123" s="20">
        <f t="shared" si="60"/>
        <v>3.2349184307606652E-2</v>
      </c>
      <c r="AM123" s="20">
        <f t="shared" si="60"/>
        <v>2.94083493705515E-2</v>
      </c>
      <c r="AN123" s="20">
        <f t="shared" si="60"/>
        <v>2.6734863064137721E-2</v>
      </c>
      <c r="AO123" s="20">
        <f t="shared" si="60"/>
        <v>2.4304420967397926E-2</v>
      </c>
      <c r="AP123" s="20">
        <f t="shared" si="60"/>
        <v>2.2094928152179935E-2</v>
      </c>
      <c r="AQ123" s="20">
        <f t="shared" si="60"/>
        <v>2.0086298320163575E-2</v>
      </c>
      <c r="AR123" s="20">
        <f t="shared" si="60"/>
        <v>1.8260271200148705E-2</v>
      </c>
      <c r="AS123" s="20">
        <f t="shared" si="60"/>
        <v>1.6600246545589729E-2</v>
      </c>
      <c r="AT123" s="20">
        <f t="shared" si="60"/>
        <v>1.5091133223263388E-2</v>
      </c>
      <c r="AU123" s="20">
        <f t="shared" si="60"/>
        <v>1.3719212021148534E-2</v>
      </c>
      <c r="AV123" s="20">
        <f t="shared" si="60"/>
        <v>1.2472010928316847E-2</v>
      </c>
      <c r="AW123" s="20">
        <f t="shared" si="60"/>
        <v>1.1338191753015316E-2</v>
      </c>
      <c r="AX123" s="20">
        <f t="shared" si="60"/>
        <v>1.0307447048195742E-2</v>
      </c>
      <c r="AY123" s="20">
        <f t="shared" si="60"/>
        <v>9.3704064074506734E-3</v>
      </c>
      <c r="AZ123" s="18"/>
    </row>
    <row r="124" spans="1:52" ht="12.75" customHeight="1">
      <c r="A124" s="4" t="s">
        <v>151</v>
      </c>
      <c r="B124" s="4">
        <f t="shared" ref="B124:AY124" si="61">B123*B110</f>
        <v>573.37599999999998</v>
      </c>
      <c r="C124" s="20">
        <f t="shared" si="61"/>
        <v>5.5698181818181807</v>
      </c>
      <c r="D124" s="20">
        <f t="shared" si="61"/>
        <v>5.0634710743801641</v>
      </c>
      <c r="E124" s="20">
        <f t="shared" si="61"/>
        <v>4.6031555221637852</v>
      </c>
      <c r="F124" s="20">
        <f t="shared" si="61"/>
        <v>4.1846868383307134</v>
      </c>
      <c r="G124" s="20">
        <f t="shared" si="61"/>
        <v>3.80426076211883</v>
      </c>
      <c r="H124" s="20">
        <f t="shared" si="61"/>
        <v>3.4584188746534821</v>
      </c>
      <c r="I124" s="20">
        <f t="shared" si="61"/>
        <v>3.1440171587758918</v>
      </c>
      <c r="J124" s="20">
        <f t="shared" si="61"/>
        <v>2.8581974170689928</v>
      </c>
      <c r="K124" s="20">
        <f t="shared" si="61"/>
        <v>2.5983612882445386</v>
      </c>
      <c r="L124" s="20">
        <f t="shared" si="61"/>
        <v>2.3621466256768531</v>
      </c>
      <c r="M124" s="20">
        <f t="shared" si="61"/>
        <v>2.1474060233425933</v>
      </c>
      <c r="N124" s="20">
        <f t="shared" si="61"/>
        <v>1.9521872939478124</v>
      </c>
      <c r="O124" s="20">
        <f t="shared" si="61"/>
        <v>1.7747157217707386</v>
      </c>
      <c r="P124" s="20">
        <f t="shared" si="61"/>
        <v>1.6133779288824892</v>
      </c>
      <c r="Q124" s="20">
        <f t="shared" si="61"/>
        <v>1.4667072080749901</v>
      </c>
      <c r="R124" s="20">
        <f t="shared" si="61"/>
        <v>1.3333701891590819</v>
      </c>
      <c r="S124" s="20">
        <f t="shared" si="61"/>
        <v>1.212154717417347</v>
      </c>
      <c r="T124" s="20">
        <f t="shared" si="61"/>
        <v>1.10195883401577</v>
      </c>
      <c r="U124" s="20">
        <f t="shared" si="61"/>
        <v>1.0017807581961544</v>
      </c>
      <c r="V124" s="20">
        <f t="shared" si="61"/>
        <v>0.91070978017832227</v>
      </c>
      <c r="W124" s="20">
        <f t="shared" si="61"/>
        <v>0.82791798198029287</v>
      </c>
      <c r="X124" s="20">
        <f t="shared" si="61"/>
        <v>0.75265271089117525</v>
      </c>
      <c r="Y124" s="20">
        <f t="shared" si="61"/>
        <v>0.68422973717379565</v>
      </c>
      <c r="Z124" s="20">
        <f t="shared" si="61"/>
        <v>0.62202703379435975</v>
      </c>
      <c r="AA124" s="20">
        <f t="shared" si="61"/>
        <v>0.56547912163123593</v>
      </c>
      <c r="AB124" s="20">
        <f t="shared" si="61"/>
        <v>0.51407192875566898</v>
      </c>
      <c r="AC124" s="20">
        <f t="shared" si="61"/>
        <v>0.46733811705060818</v>
      </c>
      <c r="AD124" s="20">
        <f t="shared" si="61"/>
        <v>0.42485283368237103</v>
      </c>
      <c r="AE124" s="20">
        <f t="shared" si="61"/>
        <v>0.38622984880215544</v>
      </c>
      <c r="AF124" s="20">
        <f t="shared" si="61"/>
        <v>0.35111804436559585</v>
      </c>
      <c r="AG124" s="20">
        <f t="shared" si="61"/>
        <v>0.31919822215054167</v>
      </c>
      <c r="AH124" s="20">
        <f t="shared" si="61"/>
        <v>0.29018020195503785</v>
      </c>
      <c r="AI124" s="20">
        <f t="shared" si="61"/>
        <v>0.26380018359548896</v>
      </c>
      <c r="AJ124" s="20">
        <f t="shared" si="61"/>
        <v>0.23981834872317179</v>
      </c>
      <c r="AK124" s="20">
        <f t="shared" si="61"/>
        <v>0.21801668065742882</v>
      </c>
      <c r="AL124" s="20">
        <f t="shared" si="61"/>
        <v>0.19819698241584441</v>
      </c>
      <c r="AM124" s="20">
        <f t="shared" si="61"/>
        <v>0.18017907492349491</v>
      </c>
      <c r="AN124" s="20">
        <f t="shared" si="61"/>
        <v>0.16379915902135897</v>
      </c>
      <c r="AO124" s="20">
        <f t="shared" si="61"/>
        <v>0.1489083263830536</v>
      </c>
      <c r="AP124" s="20">
        <f t="shared" si="61"/>
        <v>0.13537120580277601</v>
      </c>
      <c r="AQ124" s="20">
        <f t="shared" si="61"/>
        <v>0.12306473254797817</v>
      </c>
      <c r="AR124" s="20">
        <f t="shared" si="61"/>
        <v>0.11187702958907107</v>
      </c>
      <c r="AS124" s="20">
        <f t="shared" si="61"/>
        <v>0.10170639053551914</v>
      </c>
      <c r="AT124" s="20">
        <f t="shared" si="61"/>
        <v>9.2460355032290123E-2</v>
      </c>
      <c r="AU124" s="20">
        <f t="shared" si="61"/>
        <v>8.4054868211172834E-2</v>
      </c>
      <c r="AV124" s="20">
        <f t="shared" si="61"/>
        <v>7.6413516555611655E-2</v>
      </c>
      <c r="AW124" s="20">
        <f t="shared" si="61"/>
        <v>6.9466833232374237E-2</v>
      </c>
      <c r="AX124" s="20">
        <f t="shared" si="61"/>
        <v>6.3151666574885662E-2</v>
      </c>
      <c r="AY124" s="20">
        <f t="shared" si="61"/>
        <v>5.741060597716878E-2</v>
      </c>
      <c r="AZ124" s="18">
        <f t="shared" ref="AZ124:AZ125" si="62">SUM(B124:AY124)</f>
        <v>634.06989394022798</v>
      </c>
    </row>
    <row r="125" spans="1:52" ht="12.75" customHeight="1">
      <c r="A125" s="4" t="s">
        <v>152</v>
      </c>
      <c r="B125" s="4">
        <f t="shared" ref="B125:AY125" si="63">B113*B123</f>
        <v>0</v>
      </c>
      <c r="C125" s="20">
        <f t="shared" si="63"/>
        <v>10.434664614395428</v>
      </c>
      <c r="D125" s="20">
        <f t="shared" si="63"/>
        <v>0</v>
      </c>
      <c r="E125" s="20">
        <f t="shared" si="63"/>
        <v>9.8732624107614235</v>
      </c>
      <c r="F125" s="20">
        <f t="shared" si="63"/>
        <v>0</v>
      </c>
      <c r="G125" s="20">
        <f t="shared" si="63"/>
        <v>9.3420645736204602</v>
      </c>
      <c r="H125" s="20">
        <f t="shared" si="63"/>
        <v>0</v>
      </c>
      <c r="I125" s="20">
        <f t="shared" si="63"/>
        <v>8.8394460581306333</v>
      </c>
      <c r="J125" s="20">
        <f t="shared" si="63"/>
        <v>0</v>
      </c>
      <c r="K125" s="20">
        <f t="shared" si="63"/>
        <v>8.3638692495485607</v>
      </c>
      <c r="L125" s="20">
        <f t="shared" si="63"/>
        <v>50.137118222643622</v>
      </c>
      <c r="M125" s="20">
        <f t="shared" si="63"/>
        <v>7.9138792593455767</v>
      </c>
      <c r="N125" s="20">
        <f t="shared" si="63"/>
        <v>0</v>
      </c>
      <c r="O125" s="20">
        <f t="shared" si="63"/>
        <v>7.4880994744006211</v>
      </c>
      <c r="P125" s="20">
        <f t="shared" si="63"/>
        <v>0</v>
      </c>
      <c r="Q125" s="20">
        <f t="shared" si="63"/>
        <v>7.0852273456539425</v>
      </c>
      <c r="R125" s="20">
        <f t="shared" si="63"/>
        <v>0</v>
      </c>
      <c r="S125" s="20">
        <f t="shared" si="63"/>
        <v>6.7040304033381801</v>
      </c>
      <c r="T125" s="20">
        <f t="shared" si="63"/>
        <v>0</v>
      </c>
      <c r="U125" s="20">
        <f t="shared" si="63"/>
        <v>6.3433424865965966</v>
      </c>
      <c r="V125" s="20">
        <f t="shared" si="63"/>
        <v>43.163619912126933</v>
      </c>
      <c r="W125" s="20">
        <f t="shared" si="63"/>
        <v>6.0020601759540861</v>
      </c>
      <c r="X125" s="20">
        <f t="shared" si="63"/>
        <v>0</v>
      </c>
      <c r="Y125" s="20">
        <f t="shared" si="63"/>
        <v>5.6791394177271339</v>
      </c>
      <c r="Z125" s="20">
        <f t="shared" si="63"/>
        <v>0</v>
      </c>
      <c r="AA125" s="20">
        <f t="shared" si="63"/>
        <v>5.3735923300461117</v>
      </c>
      <c r="AB125" s="20">
        <f t="shared" si="63"/>
        <v>0</v>
      </c>
      <c r="AC125" s="20">
        <f t="shared" si="63"/>
        <v>5.0844841807188379</v>
      </c>
      <c r="AD125" s="20">
        <f t="shared" si="63"/>
        <v>0</v>
      </c>
      <c r="AE125" s="20">
        <f t="shared" si="63"/>
        <v>4.8109305276900809</v>
      </c>
      <c r="AF125" s="20">
        <f t="shared" si="63"/>
        <v>28.839067832240666</v>
      </c>
      <c r="AG125" s="20">
        <f t="shared" si="63"/>
        <v>4.5520945133490684</v>
      </c>
      <c r="AH125" s="20">
        <f t="shared" si="63"/>
        <v>0</v>
      </c>
      <c r="AI125" s="20">
        <f t="shared" si="63"/>
        <v>4.3071843044077252</v>
      </c>
      <c r="AJ125" s="20">
        <f t="shared" si="63"/>
        <v>0</v>
      </c>
      <c r="AK125" s="20">
        <f t="shared" si="63"/>
        <v>4.0754506695176884</v>
      </c>
      <c r="AL125" s="20">
        <f t="shared" si="63"/>
        <v>0</v>
      </c>
      <c r="AM125" s="20">
        <f t="shared" si="63"/>
        <v>3.8561846872155394</v>
      </c>
      <c r="AN125" s="20">
        <f t="shared" si="63"/>
        <v>0</v>
      </c>
      <c r="AO125" s="20">
        <f t="shared" si="63"/>
        <v>3.648715577184356</v>
      </c>
      <c r="AP125" s="20">
        <f t="shared" si="63"/>
        <v>87.488734601616315</v>
      </c>
      <c r="AQ125" s="20">
        <f t="shared" si="63"/>
        <v>3.4524086481969998</v>
      </c>
      <c r="AR125" s="20">
        <f t="shared" si="63"/>
        <v>0</v>
      </c>
      <c r="AS125" s="20">
        <f t="shared" si="63"/>
        <v>3.2666633564634258</v>
      </c>
      <c r="AT125" s="20">
        <f t="shared" si="63"/>
        <v>0</v>
      </c>
      <c r="AU125" s="20">
        <f t="shared" si="63"/>
        <v>3.0909114684421284</v>
      </c>
      <c r="AV125" s="20">
        <f t="shared" si="63"/>
        <v>0</v>
      </c>
      <c r="AW125" s="20">
        <f t="shared" si="63"/>
        <v>2.9246153224953666</v>
      </c>
      <c r="AX125" s="20">
        <f t="shared" si="63"/>
        <v>0</v>
      </c>
      <c r="AY125" s="20">
        <f t="shared" si="63"/>
        <v>2.767266184070202</v>
      </c>
      <c r="AZ125" s="18">
        <f t="shared" si="62"/>
        <v>354.9081278078977</v>
      </c>
    </row>
    <row r="126" spans="1:52" ht="12.75" customHeight="1">
      <c r="B126" s="17">
        <f t="shared" ref="B126:AZ126" si="64">B125-B124</f>
        <v>-573.37599999999998</v>
      </c>
      <c r="C126" s="17">
        <f t="shared" si="64"/>
        <v>4.8648464325772478</v>
      </c>
      <c r="D126" s="17">
        <f t="shared" si="64"/>
        <v>-5.0634710743801641</v>
      </c>
      <c r="E126" s="17">
        <f t="shared" si="64"/>
        <v>5.2701068885976383</v>
      </c>
      <c r="F126" s="17">
        <f t="shared" si="64"/>
        <v>-4.1846868383307134</v>
      </c>
      <c r="G126" s="17">
        <f t="shared" si="64"/>
        <v>5.5378038115016306</v>
      </c>
      <c r="H126" s="17">
        <f t="shared" si="64"/>
        <v>-3.4584188746534821</v>
      </c>
      <c r="I126" s="17">
        <f t="shared" si="64"/>
        <v>5.6954288993547415</v>
      </c>
      <c r="J126" s="17">
        <f t="shared" si="64"/>
        <v>-2.8581974170689928</v>
      </c>
      <c r="K126" s="17">
        <f t="shared" si="64"/>
        <v>5.7655079613040225</v>
      </c>
      <c r="L126" s="17">
        <f t="shared" si="64"/>
        <v>47.774971596966772</v>
      </c>
      <c r="M126" s="17">
        <f t="shared" si="64"/>
        <v>5.7664732360029838</v>
      </c>
      <c r="N126" s="17">
        <f t="shared" si="64"/>
        <v>-1.9521872939478124</v>
      </c>
      <c r="O126" s="17">
        <f t="shared" si="64"/>
        <v>5.7133837526298823</v>
      </c>
      <c r="P126" s="17">
        <f t="shared" si="64"/>
        <v>-1.6133779288824892</v>
      </c>
      <c r="Q126" s="17">
        <f t="shared" si="64"/>
        <v>5.6185201375789529</v>
      </c>
      <c r="R126" s="17">
        <f t="shared" si="64"/>
        <v>-1.3333701891590819</v>
      </c>
      <c r="S126" s="17">
        <f t="shared" si="64"/>
        <v>5.4918756859208333</v>
      </c>
      <c r="T126" s="17">
        <f t="shared" si="64"/>
        <v>-1.10195883401577</v>
      </c>
      <c r="U126" s="17">
        <f t="shared" si="64"/>
        <v>5.3415617284004426</v>
      </c>
      <c r="V126" s="17">
        <f t="shared" si="64"/>
        <v>42.25291013194861</v>
      </c>
      <c r="W126" s="17">
        <f t="shared" si="64"/>
        <v>5.1741421939737933</v>
      </c>
      <c r="X126" s="17">
        <f t="shared" si="64"/>
        <v>-0.75265271089117525</v>
      </c>
      <c r="Y126" s="17">
        <f t="shared" si="64"/>
        <v>4.9949096805533379</v>
      </c>
      <c r="Z126" s="17">
        <f t="shared" si="64"/>
        <v>-0.62202703379435975</v>
      </c>
      <c r="AA126" s="17">
        <f t="shared" si="64"/>
        <v>4.8081132084148761</v>
      </c>
      <c r="AB126" s="17">
        <f t="shared" si="64"/>
        <v>-0.51407192875566898</v>
      </c>
      <c r="AC126" s="17">
        <f t="shared" si="64"/>
        <v>4.6171460636682298</v>
      </c>
      <c r="AD126" s="17">
        <f t="shared" si="64"/>
        <v>-0.42485283368237103</v>
      </c>
      <c r="AE126" s="17">
        <f t="shared" si="64"/>
        <v>4.4247006788879251</v>
      </c>
      <c r="AF126" s="17">
        <f t="shared" si="64"/>
        <v>28.48794978787507</v>
      </c>
      <c r="AG126" s="17">
        <f t="shared" si="64"/>
        <v>4.2328962911985268</v>
      </c>
      <c r="AH126" s="17">
        <f t="shared" si="64"/>
        <v>-0.29018020195503785</v>
      </c>
      <c r="AI126" s="17">
        <f t="shared" si="64"/>
        <v>4.0433841208122363</v>
      </c>
      <c r="AJ126" s="17">
        <f t="shared" si="64"/>
        <v>-0.23981834872317179</v>
      </c>
      <c r="AK126" s="17">
        <f t="shared" si="64"/>
        <v>3.8574339888602598</v>
      </c>
      <c r="AL126" s="17">
        <f t="shared" si="64"/>
        <v>-0.19819698241584441</v>
      </c>
      <c r="AM126" s="17">
        <f t="shared" si="64"/>
        <v>3.6760056122920446</v>
      </c>
      <c r="AN126" s="17">
        <f t="shared" si="64"/>
        <v>-0.16379915902135897</v>
      </c>
      <c r="AO126" s="17">
        <f t="shared" si="64"/>
        <v>3.4998072508013025</v>
      </c>
      <c r="AP126" s="17">
        <f t="shared" si="64"/>
        <v>87.353363395813545</v>
      </c>
      <c r="AQ126" s="17">
        <f t="shared" si="64"/>
        <v>3.3293439156490217</v>
      </c>
      <c r="AR126" s="17">
        <f t="shared" si="64"/>
        <v>-0.11187702958907107</v>
      </c>
      <c r="AS126" s="17">
        <f t="shared" si="64"/>
        <v>3.1649569659279067</v>
      </c>
      <c r="AT126" s="17">
        <f t="shared" si="64"/>
        <v>-9.2460355032290123E-2</v>
      </c>
      <c r="AU126" s="17">
        <f t="shared" si="64"/>
        <v>3.0068566002309556</v>
      </c>
      <c r="AV126" s="17">
        <f t="shared" si="64"/>
        <v>-7.6413516555611655E-2</v>
      </c>
      <c r="AW126" s="17">
        <f t="shared" si="64"/>
        <v>2.8551484892629926</v>
      </c>
      <c r="AX126" s="17">
        <f t="shared" si="64"/>
        <v>-6.3151666574885662E-2</v>
      </c>
      <c r="AY126" s="17">
        <f t="shared" si="64"/>
        <v>2.7098555780930331</v>
      </c>
      <c r="AZ126" s="17">
        <f t="shared" si="64"/>
        <v>-279.16176613233029</v>
      </c>
    </row>
    <row r="127" spans="1:52" ht="12.75" customHeight="1">
      <c r="A127" s="4" t="s">
        <v>153</v>
      </c>
      <c r="B127" s="20">
        <f>SUM(B117:AY117)-SUM(B116:AY116)</f>
        <v>1754.073543516487</v>
      </c>
    </row>
    <row r="128" spans="1:52" ht="12.75" customHeight="1">
      <c r="A128" s="4" t="s">
        <v>154</v>
      </c>
      <c r="B128" s="20">
        <f>SUM(B121:AY121)-SUM(B120:AY120)</f>
        <v>-78.933011694957713</v>
      </c>
    </row>
    <row r="129" spans="1:2" ht="12.75" customHeight="1">
      <c r="A129" s="4" t="s">
        <v>155</v>
      </c>
      <c r="B129" s="20">
        <f>SUM(B125:AY125)-SUM(B124:AY124)</f>
        <v>-279.16176613233029</v>
      </c>
    </row>
    <row r="130" spans="1:2" ht="12.75" customHeight="1"/>
    <row r="131" spans="1:2" ht="12.75" customHeight="1"/>
    <row r="132" spans="1:2" ht="12.75" customHeight="1"/>
    <row r="133" spans="1:2" ht="12.75" customHeight="1"/>
    <row r="134" spans="1:2" ht="12.75" customHeight="1"/>
    <row r="135" spans="1:2" ht="12.75" customHeight="1"/>
    <row r="136" spans="1:2" ht="12.75" customHeight="1"/>
    <row r="137" spans="1:2" ht="12.75" customHeight="1"/>
    <row r="138" spans="1:2" ht="12.75" customHeight="1"/>
    <row r="139" spans="1:2" ht="12.75" customHeight="1"/>
    <row r="140" spans="1:2" ht="12.75" customHeight="1"/>
    <row r="141" spans="1:2" ht="12.75" customHeight="1"/>
    <row r="142" spans="1:2" ht="12.75" customHeight="1"/>
    <row r="143" spans="1:2" ht="12.75" customHeight="1"/>
    <row r="144" spans="1:2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</sheetData>
  <mergeCells count="1">
    <mergeCell ref="A14:A15"/>
  </mergeCells>
  <conditionalFormatting sqref="B63:B65 B127:B129">
    <cfRule type="cellIs" dxfId="19" priority="1" operator="lessThan">
      <formula>0</formula>
    </cfRule>
    <cfRule type="cellIs" dxfId="18" priority="2" operator="greaterThan">
      <formula>0</formula>
    </cfRule>
  </conditionalFormatting>
  <conditionalFormatting sqref="B98:B100">
    <cfRule type="cellIs" dxfId="17" priority="3" operator="lessThan">
      <formula>0</formula>
    </cfRule>
    <cfRule type="cellIs" dxfId="16" priority="4" operator="greaterThan">
      <formula>0</formula>
    </cfRule>
  </conditionalFormatting>
  <pageMargins left="0.7" right="0.7" top="0.75" bottom="0.75" header="0" footer="0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0"/>
  <sheetViews>
    <sheetView workbookViewId="0">
      <selection activeCell="C15" sqref="C15"/>
    </sheetView>
  </sheetViews>
  <sheetFormatPr defaultColWidth="12.7109375" defaultRowHeight="15" customHeight="1"/>
  <cols>
    <col min="1" max="1" width="28.42578125" customWidth="1"/>
    <col min="2" max="2" width="14.140625" customWidth="1"/>
    <col min="3" max="3" width="15.28515625" customWidth="1"/>
    <col min="4" max="4" width="15.42578125" customWidth="1"/>
    <col min="5" max="5" width="31.28515625" customWidth="1"/>
  </cols>
  <sheetData>
    <row r="1" spans="1:26">
      <c r="A1" s="10"/>
      <c r="B1" s="10"/>
      <c r="C1" s="10"/>
      <c r="D1" s="10"/>
    </row>
    <row r="2" spans="1:26" ht="73.150000000000006" customHeight="1">
      <c r="A2" s="33" t="s">
        <v>158</v>
      </c>
      <c r="B2" s="34" t="s">
        <v>159</v>
      </c>
      <c r="C2" s="34" t="s">
        <v>160</v>
      </c>
      <c r="D2" s="34" t="s">
        <v>161</v>
      </c>
      <c r="E2" s="35" t="s">
        <v>162</v>
      </c>
    </row>
    <row r="3" spans="1:26">
      <c r="A3" s="86" t="s">
        <v>46</v>
      </c>
      <c r="B3" s="93"/>
      <c r="C3" s="93"/>
      <c r="D3" s="93"/>
      <c r="E3" s="94"/>
    </row>
    <row r="4" spans="1:26">
      <c r="A4" s="36" t="s">
        <v>53</v>
      </c>
      <c r="B4" s="37">
        <v>61.268000000000001</v>
      </c>
      <c r="C4" s="37">
        <v>0</v>
      </c>
      <c r="D4" s="37">
        <v>0</v>
      </c>
      <c r="E4" s="38" t="s">
        <v>163</v>
      </c>
    </row>
    <row r="5" spans="1:26" ht="47.45" customHeight="1">
      <c r="A5" s="36" t="s">
        <v>58</v>
      </c>
      <c r="B5" s="37">
        <v>12.526999999999999</v>
      </c>
      <c r="C5" s="39">
        <v>3.4609999999999999</v>
      </c>
      <c r="D5" s="37">
        <v>0</v>
      </c>
      <c r="E5" s="40" t="s">
        <v>164</v>
      </c>
    </row>
    <row r="6" spans="1:26">
      <c r="A6" s="36" t="s">
        <v>62</v>
      </c>
      <c r="B6" s="37">
        <v>0</v>
      </c>
      <c r="C6" s="37">
        <v>418.12799999999999</v>
      </c>
      <c r="D6" s="37">
        <v>573.37599999999998</v>
      </c>
      <c r="E6" s="87" t="s">
        <v>165</v>
      </c>
    </row>
    <row r="7" spans="1:26">
      <c r="A7" s="36" t="s">
        <v>64</v>
      </c>
      <c r="B7" s="37">
        <v>0</v>
      </c>
      <c r="C7" s="37">
        <v>218.9271</v>
      </c>
      <c r="D7" s="37">
        <v>300.21300000000002</v>
      </c>
      <c r="E7" s="90"/>
    </row>
    <row r="8" spans="1:26">
      <c r="A8" s="33" t="s">
        <v>166</v>
      </c>
      <c r="B8" s="33">
        <v>73.795000000000002</v>
      </c>
      <c r="C8" s="33">
        <v>640.51599999999996</v>
      </c>
      <c r="D8" s="33">
        <v>873.58900000000006</v>
      </c>
      <c r="E8" s="41" t="s">
        <v>56</v>
      </c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</row>
    <row r="9" spans="1:26">
      <c r="A9" s="88" t="s">
        <v>167</v>
      </c>
      <c r="B9" s="93"/>
      <c r="C9" s="93"/>
      <c r="D9" s="93"/>
      <c r="E9" s="94"/>
    </row>
    <row r="10" spans="1:26">
      <c r="A10" s="36" t="s">
        <v>69</v>
      </c>
      <c r="B10" s="37">
        <v>7060.9129999999996</v>
      </c>
      <c r="C10" s="37">
        <v>7137.5249999999996</v>
      </c>
      <c r="D10" s="37">
        <v>7137.5249999999996</v>
      </c>
      <c r="E10" s="38" t="s">
        <v>168</v>
      </c>
    </row>
    <row r="11" spans="1:26">
      <c r="A11" s="36" t="s">
        <v>73</v>
      </c>
      <c r="B11" s="37">
        <v>1263.4590000000001</v>
      </c>
      <c r="C11" s="37">
        <v>342.09300000000002</v>
      </c>
      <c r="D11" s="37">
        <v>0</v>
      </c>
      <c r="E11" s="38" t="s">
        <v>169</v>
      </c>
    </row>
    <row r="12" spans="1:26">
      <c r="A12" s="36" t="s">
        <v>75</v>
      </c>
      <c r="B12" s="37">
        <v>6536.3159999999998</v>
      </c>
      <c r="C12" s="39">
        <v>1769.768849</v>
      </c>
      <c r="D12" s="37">
        <v>0</v>
      </c>
      <c r="E12" s="38" t="s">
        <v>170</v>
      </c>
    </row>
    <row r="13" spans="1:26" ht="27.6">
      <c r="A13" s="36" t="s">
        <v>171</v>
      </c>
      <c r="B13" s="37">
        <v>300.81200000000001</v>
      </c>
      <c r="C13" s="37">
        <v>112.105</v>
      </c>
      <c r="D13" s="37">
        <v>0</v>
      </c>
      <c r="E13" s="40" t="s">
        <v>172</v>
      </c>
    </row>
    <row r="14" spans="1:26">
      <c r="A14" s="33" t="s">
        <v>173</v>
      </c>
      <c r="B14" s="33">
        <v>15161.499</v>
      </c>
      <c r="C14" s="33">
        <v>9361.4920000000002</v>
      </c>
      <c r="D14" s="33">
        <v>7137.5249999999996</v>
      </c>
      <c r="E14" s="41" t="s">
        <v>56</v>
      </c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</row>
    <row r="15" spans="1:26">
      <c r="A15" s="33" t="s">
        <v>174</v>
      </c>
      <c r="B15" s="33">
        <v>15087.704</v>
      </c>
      <c r="C15" s="33">
        <v>8720.9760000000006</v>
      </c>
      <c r="D15" s="33">
        <v>6263.9359999999997</v>
      </c>
      <c r="E15" s="41" t="s">
        <v>56</v>
      </c>
    </row>
    <row r="16" spans="1:26">
      <c r="A16" s="33" t="s">
        <v>153</v>
      </c>
      <c r="B16" s="43">
        <v>6075.4690000000001</v>
      </c>
      <c r="C16" s="43">
        <v>2974.5740000000001</v>
      </c>
      <c r="D16" s="43">
        <v>1754.0740000000001</v>
      </c>
      <c r="E16" s="41" t="s">
        <v>56</v>
      </c>
    </row>
    <row r="17" spans="1:5">
      <c r="A17" s="44" t="s">
        <v>154</v>
      </c>
      <c r="B17" s="45">
        <v>1786.749</v>
      </c>
      <c r="C17" s="45">
        <v>464.70699999999999</v>
      </c>
      <c r="D17" s="46">
        <v>-78.933000000000007</v>
      </c>
      <c r="E17" s="41" t="s">
        <v>56</v>
      </c>
    </row>
    <row r="18" spans="1:5">
      <c r="A18" s="44" t="s">
        <v>155</v>
      </c>
      <c r="B18" s="45">
        <v>1199.2629999999999</v>
      </c>
      <c r="C18" s="45">
        <v>157.029</v>
      </c>
      <c r="D18" s="46">
        <v>-279.16199999999998</v>
      </c>
      <c r="E18" s="41" t="s">
        <v>56</v>
      </c>
    </row>
    <row r="19" spans="1:5">
      <c r="A19" s="33" t="s">
        <v>175</v>
      </c>
      <c r="B19" s="47">
        <v>90.624535320000007</v>
      </c>
      <c r="C19" s="47">
        <v>6.5713980679999997</v>
      </c>
      <c r="D19" s="47">
        <v>3.4040911710000001</v>
      </c>
      <c r="E19" s="41" t="s">
        <v>56</v>
      </c>
    </row>
    <row r="33" customFormat="1" ht="15" customHeight="1"/>
    <row r="34" customFormat="1" ht="15" customHeight="1"/>
    <row r="35" customFormat="1" ht="15" customHeight="1"/>
    <row r="36" customFormat="1" ht="15" customHeight="1"/>
    <row r="37" customFormat="1" ht="15" customHeight="1"/>
    <row r="38" customFormat="1" ht="15" customHeight="1"/>
    <row r="39" customFormat="1" ht="15" customHeight="1"/>
    <row r="40" customFormat="1" ht="15" customHeight="1"/>
    <row r="41" customFormat="1" ht="15" customHeight="1"/>
    <row r="42" customFormat="1" ht="15" customHeight="1"/>
    <row r="43" customFormat="1" ht="15" customHeight="1"/>
    <row r="44" customFormat="1" ht="15" customHeight="1"/>
    <row r="45" customFormat="1" ht="15" customHeight="1"/>
    <row r="46" customFormat="1" ht="15" customHeight="1"/>
    <row r="47" customFormat="1" ht="15" customHeight="1"/>
    <row r="48" customFormat="1" ht="15" customHeight="1"/>
    <row r="49" customFormat="1" ht="15" customHeight="1"/>
    <row r="50" customFormat="1" ht="15" customHeight="1"/>
    <row r="51" customFormat="1" ht="15" customHeight="1"/>
    <row r="52" customFormat="1" ht="15" customHeight="1"/>
    <row r="53" customFormat="1" ht="15" customHeight="1"/>
    <row r="54" customFormat="1" ht="15" customHeight="1"/>
    <row r="55" customFormat="1" ht="15" customHeight="1"/>
    <row r="56" customFormat="1" ht="15" customHeight="1"/>
    <row r="57" customFormat="1" ht="15" customHeight="1"/>
    <row r="58" customFormat="1" ht="15" customHeight="1"/>
    <row r="59" customFormat="1" ht="15" customHeight="1"/>
    <row r="60" customFormat="1" ht="15" customHeight="1"/>
    <row r="61" customFormat="1" ht="15" customHeight="1"/>
    <row r="62" customFormat="1" ht="15" customHeight="1"/>
    <row r="63" customFormat="1" ht="15" customHeight="1"/>
    <row r="64" customFormat="1" ht="15" customHeight="1"/>
    <row r="65" customFormat="1" ht="15" customHeight="1"/>
    <row r="66" customFormat="1" ht="15" customHeight="1"/>
    <row r="67" customFormat="1" ht="15" customHeight="1"/>
    <row r="68" customFormat="1" ht="15" customHeight="1"/>
    <row r="69" customFormat="1" ht="15" customHeight="1"/>
    <row r="70" customFormat="1" ht="15" customHeight="1"/>
    <row r="71" customFormat="1" ht="15" customHeight="1"/>
    <row r="72" customFormat="1" ht="15" customHeight="1"/>
    <row r="73" customFormat="1" ht="15" customHeight="1"/>
    <row r="74" customFormat="1" ht="15" customHeight="1"/>
    <row r="75" customFormat="1" ht="15" customHeight="1"/>
    <row r="76" customFormat="1" ht="15" customHeight="1"/>
    <row r="77" customFormat="1" ht="15" customHeight="1"/>
    <row r="78" customFormat="1" ht="15" customHeight="1"/>
    <row r="79" customFormat="1" ht="15" customHeight="1"/>
    <row r="80" customFormat="1" ht="15" customHeight="1"/>
    <row r="81" customFormat="1" ht="15" customHeight="1"/>
    <row r="82" customFormat="1" ht="15" customHeight="1"/>
    <row r="83" customFormat="1" ht="15" customHeight="1"/>
    <row r="84" customFormat="1" ht="15" customHeight="1"/>
    <row r="85" customFormat="1" ht="15" customHeight="1"/>
    <row r="86" customFormat="1" ht="15" customHeight="1"/>
    <row r="87" customFormat="1" ht="15" customHeight="1"/>
    <row r="88" customFormat="1" ht="15" customHeight="1"/>
    <row r="89" customFormat="1" ht="15" customHeight="1"/>
    <row r="90" customFormat="1" ht="15" customHeight="1"/>
    <row r="91" customFormat="1" ht="15" customHeight="1"/>
    <row r="92" customFormat="1" ht="15" customHeight="1"/>
    <row r="93" customFormat="1" ht="15" customHeight="1"/>
    <row r="94" customFormat="1" ht="15" customHeight="1"/>
    <row r="95" customFormat="1" ht="15" customHeight="1"/>
    <row r="96" customFormat="1" ht="15" customHeight="1"/>
    <row r="97" customFormat="1" ht="15" customHeight="1"/>
    <row r="98" customFormat="1" ht="15" customHeight="1"/>
    <row r="99" customFormat="1" ht="15" customHeight="1"/>
    <row r="100" customFormat="1" ht="15" customHeight="1"/>
    <row r="101" customFormat="1" ht="15" customHeight="1"/>
    <row r="102" customFormat="1" ht="15" customHeight="1"/>
    <row r="103" customFormat="1" ht="15" customHeight="1"/>
    <row r="104" customFormat="1" ht="15" customHeight="1"/>
    <row r="105" customFormat="1" ht="15" customHeight="1"/>
    <row r="106" customFormat="1" ht="15" customHeight="1"/>
    <row r="107" customFormat="1" ht="15" customHeight="1"/>
    <row r="108" customFormat="1" ht="15" customHeight="1"/>
    <row r="109" customFormat="1" ht="15" customHeight="1"/>
    <row r="110" customFormat="1" ht="15" customHeight="1"/>
    <row r="111" customFormat="1" ht="15" customHeight="1"/>
    <row r="112" customFormat="1" ht="15" customHeight="1"/>
    <row r="113" customFormat="1" ht="15" customHeight="1"/>
    <row r="114" customFormat="1" ht="15" customHeight="1"/>
    <row r="115" customFormat="1" ht="15" customHeight="1"/>
    <row r="116" customFormat="1" ht="15" customHeight="1"/>
    <row r="117" customFormat="1" ht="15" customHeight="1"/>
    <row r="118" customFormat="1" ht="15" customHeight="1"/>
    <row r="119" customFormat="1" ht="15" customHeight="1"/>
    <row r="120" customFormat="1" ht="15" customHeight="1"/>
    <row r="121" customFormat="1" ht="15" customHeight="1"/>
    <row r="122" customFormat="1" ht="15" customHeight="1"/>
    <row r="123" customFormat="1" ht="15" customHeight="1"/>
    <row r="124" customFormat="1" ht="15" customHeight="1"/>
    <row r="125" customFormat="1" ht="15" customHeight="1"/>
    <row r="126" customFormat="1" ht="15" customHeight="1"/>
    <row r="127" customFormat="1" ht="15" customHeight="1"/>
    <row r="128" customFormat="1" ht="15" customHeight="1"/>
    <row r="129" customFormat="1" ht="15" customHeight="1"/>
    <row r="130" customFormat="1" ht="15" customHeight="1"/>
    <row r="131" customFormat="1" ht="15" customHeight="1"/>
    <row r="132" customFormat="1" ht="15" customHeight="1"/>
    <row r="133" customFormat="1" ht="15" customHeight="1"/>
    <row r="134" customFormat="1" ht="15" customHeight="1"/>
    <row r="135" customFormat="1" ht="15" customHeight="1"/>
    <row r="136" customFormat="1" ht="15" customHeight="1"/>
    <row r="137" customFormat="1" ht="15" customHeight="1"/>
    <row r="138" customFormat="1" ht="15" customHeight="1"/>
    <row r="139" customFormat="1" ht="15" customHeight="1"/>
    <row r="140" customFormat="1" ht="15" customHeight="1"/>
    <row r="141" customFormat="1" ht="15" customHeight="1"/>
    <row r="142" customFormat="1" ht="15" customHeight="1"/>
    <row r="143" customFormat="1" ht="15" customHeight="1"/>
    <row r="144" customFormat="1" ht="15" customHeight="1"/>
    <row r="145" customFormat="1" ht="15" customHeight="1"/>
    <row r="146" customFormat="1" ht="15" customHeight="1"/>
    <row r="147" customFormat="1" ht="15" customHeight="1"/>
    <row r="148" customFormat="1" ht="15" customHeight="1"/>
    <row r="149" customFormat="1" ht="15" customHeight="1"/>
    <row r="150" customFormat="1" ht="15" customHeight="1"/>
    <row r="151" customFormat="1" ht="15" customHeight="1"/>
    <row r="152" customFormat="1" ht="15" customHeight="1"/>
    <row r="153" customFormat="1" ht="15" customHeight="1"/>
    <row r="154" customFormat="1" ht="15" customHeight="1"/>
    <row r="155" customFormat="1" ht="15" customHeight="1"/>
    <row r="156" customFormat="1" ht="15" customHeight="1"/>
    <row r="157" customFormat="1" ht="15" customHeight="1"/>
    <row r="158" customFormat="1" ht="15" customHeight="1"/>
    <row r="159" customFormat="1" ht="15" customHeight="1"/>
    <row r="160" customFormat="1" ht="15" customHeight="1"/>
    <row r="161" customFormat="1" ht="15" customHeight="1"/>
    <row r="162" customFormat="1" ht="15" customHeight="1"/>
    <row r="163" customFormat="1" ht="15" customHeight="1"/>
    <row r="164" customFormat="1" ht="15" customHeight="1"/>
    <row r="165" customFormat="1" ht="15" customHeight="1"/>
    <row r="166" customFormat="1" ht="15" customHeight="1"/>
    <row r="167" customFormat="1" ht="15" customHeight="1"/>
    <row r="168" customFormat="1" ht="15" customHeight="1"/>
    <row r="169" customFormat="1" ht="15" customHeight="1"/>
    <row r="170" customFormat="1" ht="15" customHeight="1"/>
    <row r="171" customFormat="1" ht="15" customHeight="1"/>
    <row r="172" customFormat="1" ht="15" customHeight="1"/>
    <row r="173" customFormat="1" ht="15" customHeight="1"/>
    <row r="174" customFormat="1" ht="15" customHeight="1"/>
    <row r="175" customFormat="1" ht="15" customHeight="1"/>
    <row r="176" customFormat="1" ht="15" customHeight="1"/>
    <row r="177" customFormat="1" ht="15" customHeight="1"/>
    <row r="178" customFormat="1" ht="15" customHeight="1"/>
    <row r="179" customFormat="1" ht="15" customHeight="1"/>
    <row r="180" customFormat="1" ht="15" customHeight="1"/>
    <row r="181" customFormat="1" ht="15" customHeight="1"/>
    <row r="182" customFormat="1" ht="15" customHeight="1"/>
    <row r="183" customFormat="1" ht="15" customHeight="1"/>
    <row r="184" customFormat="1" ht="15" customHeight="1"/>
    <row r="185" customFormat="1" ht="15" customHeight="1"/>
    <row r="186" customFormat="1" ht="15" customHeight="1"/>
    <row r="187" customFormat="1" ht="15" customHeight="1"/>
    <row r="188" customFormat="1" ht="15" customHeight="1"/>
    <row r="189" customFormat="1" ht="15" customHeight="1"/>
    <row r="190" customFormat="1" ht="15" customHeight="1"/>
    <row r="191" customFormat="1" ht="15" customHeight="1"/>
    <row r="192" customFormat="1" ht="15" customHeight="1"/>
    <row r="193" customFormat="1" ht="15" customHeight="1"/>
    <row r="194" customFormat="1" ht="15" customHeight="1"/>
    <row r="195" customFormat="1" ht="15" customHeight="1"/>
    <row r="196" customFormat="1" ht="15" customHeight="1"/>
    <row r="197" customFormat="1" ht="15" customHeight="1"/>
    <row r="198" customFormat="1" ht="15" customHeight="1"/>
    <row r="199" customFormat="1" ht="15" customHeight="1"/>
    <row r="200" customFormat="1" ht="15" customHeight="1"/>
    <row r="201" customFormat="1" ht="15" customHeight="1"/>
    <row r="202" customFormat="1" ht="15" customHeight="1"/>
    <row r="203" customFormat="1" ht="15" customHeight="1"/>
    <row r="204" customFormat="1" ht="15" customHeight="1"/>
    <row r="205" customFormat="1" ht="15" customHeight="1"/>
    <row r="206" customFormat="1" ht="15" customHeight="1"/>
    <row r="207" customFormat="1" ht="15" customHeight="1"/>
    <row r="208" customFormat="1" ht="15" customHeight="1"/>
    <row r="209" customFormat="1" ht="15" customHeight="1"/>
    <row r="210" customFormat="1" ht="15" customHeight="1"/>
    <row r="211" customFormat="1" ht="15" customHeight="1"/>
    <row r="212" customFormat="1" ht="15" customHeight="1"/>
    <row r="213" customFormat="1" ht="15" customHeight="1"/>
    <row r="214" customFormat="1" ht="15" customHeight="1"/>
    <row r="215" customFormat="1" ht="15" customHeight="1"/>
    <row r="216" customFormat="1" ht="15" customHeight="1"/>
    <row r="217" customFormat="1" ht="15" customHeight="1"/>
    <row r="218" customFormat="1" ht="15" customHeight="1"/>
    <row r="219" customFormat="1" ht="15" customHeight="1"/>
    <row r="220" customFormat="1" ht="15" customHeight="1"/>
    <row r="221" customFormat="1" ht="15" customHeight="1"/>
    <row r="222" customFormat="1" ht="15" customHeight="1"/>
    <row r="223" customFormat="1" ht="15" customHeight="1"/>
    <row r="224" customFormat="1" ht="15" customHeight="1"/>
    <row r="225" customFormat="1" ht="15" customHeight="1"/>
    <row r="226" customFormat="1" ht="15" customHeight="1"/>
    <row r="227" customFormat="1" ht="15" customHeight="1"/>
    <row r="228" customFormat="1" ht="15" customHeight="1"/>
    <row r="229" customFormat="1" ht="15" customHeight="1"/>
    <row r="230" customFormat="1" ht="15" customHeight="1"/>
    <row r="231" customFormat="1" ht="15" customHeight="1"/>
    <row r="232" customFormat="1" ht="15" customHeight="1"/>
    <row r="233" customFormat="1" ht="15" customHeight="1"/>
    <row r="234" customFormat="1" ht="15" customHeight="1"/>
    <row r="235" customFormat="1" ht="15" customHeight="1"/>
    <row r="236" customFormat="1" ht="15" customHeight="1"/>
    <row r="237" customFormat="1" ht="15" customHeight="1"/>
    <row r="238" customFormat="1" ht="15" customHeight="1"/>
    <row r="239" customFormat="1" ht="15" customHeight="1"/>
    <row r="240" customFormat="1" ht="15" customHeight="1"/>
    <row r="241" customFormat="1" ht="15" customHeight="1"/>
    <row r="242" customFormat="1" ht="15" customHeight="1"/>
    <row r="243" customFormat="1" ht="15" customHeight="1"/>
    <row r="244" customFormat="1" ht="15" customHeight="1"/>
    <row r="245" customFormat="1" ht="15" customHeight="1"/>
    <row r="246" customFormat="1" ht="15" customHeight="1"/>
    <row r="247" customFormat="1" ht="15" customHeight="1"/>
    <row r="248" customFormat="1" ht="15" customHeight="1"/>
    <row r="249" customFormat="1" ht="15" customHeight="1"/>
    <row r="250" customFormat="1" ht="15" customHeight="1"/>
    <row r="251" customFormat="1" ht="15" customHeight="1"/>
    <row r="252" customFormat="1" ht="15" customHeight="1"/>
    <row r="253" customFormat="1" ht="15" customHeight="1"/>
    <row r="254" customFormat="1" ht="15" customHeight="1"/>
    <row r="255" customFormat="1" ht="15" customHeight="1"/>
    <row r="256" customFormat="1" ht="15" customHeight="1"/>
    <row r="257" customFormat="1" ht="15" customHeight="1"/>
    <row r="258" customFormat="1" ht="15" customHeight="1"/>
    <row r="259" customFormat="1" ht="15" customHeight="1"/>
    <row r="260" customFormat="1" ht="15" customHeight="1"/>
    <row r="261" customFormat="1" ht="15" customHeight="1"/>
    <row r="262" customFormat="1" ht="15" customHeight="1"/>
    <row r="263" customFormat="1" ht="15" customHeight="1"/>
    <row r="264" customFormat="1" ht="15" customHeight="1"/>
    <row r="265" customFormat="1" ht="15" customHeight="1"/>
    <row r="266" customFormat="1" ht="15" customHeight="1"/>
    <row r="267" customFormat="1" ht="15" customHeight="1"/>
    <row r="268" customFormat="1" ht="15" customHeight="1"/>
    <row r="269" customFormat="1" ht="15" customHeight="1"/>
    <row r="270" customFormat="1" ht="15" customHeight="1"/>
    <row r="271" customFormat="1" ht="15" customHeight="1"/>
    <row r="272" customFormat="1" ht="15" customHeight="1"/>
    <row r="273" customFormat="1" ht="15" customHeight="1"/>
    <row r="274" customFormat="1" ht="15" customHeight="1"/>
    <row r="275" customFormat="1" ht="15" customHeight="1"/>
    <row r="276" customFormat="1" ht="15" customHeight="1"/>
    <row r="277" customFormat="1" ht="15" customHeight="1"/>
    <row r="278" customFormat="1" ht="15" customHeight="1"/>
    <row r="279" customFormat="1" ht="15" customHeight="1"/>
    <row r="280" customFormat="1" ht="15" customHeight="1"/>
    <row r="281" customFormat="1" ht="15" customHeight="1"/>
    <row r="282" customFormat="1" ht="15" customHeight="1"/>
    <row r="283" customFormat="1" ht="15" customHeight="1"/>
    <row r="284" customFormat="1" ht="15" customHeight="1"/>
    <row r="285" customFormat="1" ht="15" customHeight="1"/>
    <row r="286" customFormat="1" ht="15" customHeight="1"/>
    <row r="287" customFormat="1" ht="15" customHeight="1"/>
    <row r="288" customFormat="1" ht="15" customHeight="1"/>
    <row r="289" customFormat="1" ht="15" customHeight="1"/>
    <row r="290" customFormat="1" ht="15" customHeight="1"/>
    <row r="291" customFormat="1" ht="15" customHeight="1"/>
    <row r="292" customFormat="1" ht="15" customHeight="1"/>
    <row r="293" customFormat="1" ht="15" customHeight="1"/>
    <row r="294" customFormat="1" ht="15" customHeight="1"/>
    <row r="295" customFormat="1" ht="15" customHeight="1"/>
    <row r="296" customFormat="1" ht="15" customHeight="1"/>
    <row r="297" customFormat="1" ht="15" customHeight="1"/>
    <row r="298" customFormat="1" ht="15" customHeight="1"/>
    <row r="299" customFormat="1" ht="15" customHeight="1"/>
    <row r="300" customFormat="1" ht="15" customHeight="1"/>
    <row r="301" customFormat="1" ht="15" customHeight="1"/>
    <row r="302" customFormat="1" ht="15" customHeight="1"/>
    <row r="303" customFormat="1" ht="15" customHeight="1"/>
    <row r="304" customFormat="1" ht="15" customHeight="1"/>
    <row r="305" customFormat="1" ht="15" customHeight="1"/>
    <row r="306" customFormat="1" ht="15" customHeight="1"/>
    <row r="307" customFormat="1" ht="15" customHeight="1"/>
    <row r="308" customFormat="1" ht="15" customHeight="1"/>
    <row r="309" customFormat="1" ht="15" customHeight="1"/>
    <row r="310" customFormat="1" ht="15" customHeight="1"/>
    <row r="311" customFormat="1" ht="15" customHeight="1"/>
    <row r="312" customFormat="1" ht="15" customHeight="1"/>
    <row r="313" customFormat="1" ht="15" customHeight="1"/>
    <row r="314" customFormat="1" ht="15" customHeight="1"/>
    <row r="315" customFormat="1" ht="15" customHeight="1"/>
    <row r="316" customFormat="1" ht="15" customHeight="1"/>
    <row r="317" customFormat="1" ht="15" customHeight="1"/>
    <row r="318" customFormat="1" ht="15" customHeight="1"/>
    <row r="319" customFormat="1" ht="15" customHeight="1"/>
    <row r="320" customFormat="1" ht="15" customHeight="1"/>
    <row r="321" customFormat="1" ht="15" customHeight="1"/>
    <row r="322" customFormat="1" ht="15" customHeight="1"/>
    <row r="323" customFormat="1" ht="15" customHeight="1"/>
    <row r="324" customFormat="1" ht="15" customHeight="1"/>
    <row r="325" customFormat="1" ht="15" customHeight="1"/>
    <row r="326" customFormat="1" ht="15" customHeight="1"/>
    <row r="327" customFormat="1" ht="15" customHeight="1"/>
    <row r="328" customFormat="1" ht="15" customHeight="1"/>
    <row r="329" customFormat="1" ht="15" customHeight="1"/>
    <row r="330" customFormat="1" ht="15" customHeight="1"/>
    <row r="331" customFormat="1" ht="15" customHeight="1"/>
    <row r="332" customFormat="1" ht="15" customHeight="1"/>
    <row r="333" customFormat="1" ht="15" customHeight="1"/>
    <row r="334" customFormat="1" ht="15" customHeight="1"/>
    <row r="335" customFormat="1" ht="15" customHeight="1"/>
    <row r="336" customFormat="1" ht="15" customHeight="1"/>
    <row r="337" customFormat="1" ht="15" customHeight="1"/>
    <row r="338" customFormat="1" ht="15" customHeight="1"/>
    <row r="339" customFormat="1" ht="15" customHeight="1"/>
    <row r="340" customFormat="1" ht="15" customHeight="1"/>
    <row r="341" customFormat="1" ht="15" customHeight="1"/>
    <row r="342" customFormat="1" ht="15" customHeight="1"/>
    <row r="343" customFormat="1" ht="15" customHeight="1"/>
    <row r="344" customFormat="1" ht="15" customHeight="1"/>
    <row r="345" customFormat="1" ht="15" customHeight="1"/>
    <row r="346" customFormat="1" ht="15" customHeight="1"/>
    <row r="347" customFormat="1" ht="15" customHeight="1"/>
    <row r="348" customFormat="1" ht="15" customHeight="1"/>
    <row r="349" customFormat="1" ht="15" customHeight="1"/>
    <row r="350" customFormat="1" ht="15" customHeight="1"/>
    <row r="351" customFormat="1" ht="15" customHeight="1"/>
    <row r="352" customFormat="1" ht="15" customHeight="1"/>
    <row r="353" customFormat="1" ht="15" customHeight="1"/>
    <row r="354" customFormat="1" ht="15" customHeight="1"/>
    <row r="355" customFormat="1" ht="15" customHeight="1"/>
    <row r="356" customFormat="1" ht="15" customHeight="1"/>
    <row r="357" customFormat="1" ht="15" customHeight="1"/>
    <row r="358" customFormat="1" ht="15" customHeight="1"/>
    <row r="359" customFormat="1" ht="15" customHeight="1"/>
    <row r="360" customFormat="1" ht="15" customHeight="1"/>
    <row r="361" customFormat="1" ht="15" customHeight="1"/>
    <row r="362" customFormat="1" ht="15" customHeight="1"/>
    <row r="363" customFormat="1" ht="15" customHeight="1"/>
    <row r="364" customFormat="1" ht="15" customHeight="1"/>
    <row r="365" customFormat="1" ht="15" customHeight="1"/>
    <row r="366" customFormat="1" ht="15" customHeight="1"/>
    <row r="367" customFormat="1" ht="15" customHeight="1"/>
    <row r="368" customFormat="1" ht="15" customHeight="1"/>
    <row r="369" customFormat="1" ht="15" customHeight="1"/>
    <row r="370" customFormat="1" ht="15" customHeight="1"/>
    <row r="371" customFormat="1" ht="15" customHeight="1"/>
    <row r="372" customFormat="1" ht="15" customHeight="1"/>
    <row r="373" customFormat="1" ht="15" customHeight="1"/>
    <row r="374" customFormat="1" ht="15" customHeight="1"/>
    <row r="375" customFormat="1" ht="15" customHeight="1"/>
    <row r="376" customFormat="1" ht="15" customHeight="1"/>
    <row r="377" customFormat="1" ht="15" customHeight="1"/>
    <row r="378" customFormat="1" ht="15" customHeight="1"/>
    <row r="379" customFormat="1" ht="15" customHeight="1"/>
    <row r="380" customFormat="1" ht="15" customHeight="1"/>
    <row r="381" customFormat="1" ht="15" customHeight="1"/>
    <row r="382" customFormat="1" ht="15" customHeight="1"/>
    <row r="383" customFormat="1" ht="15" customHeight="1"/>
    <row r="384" customFormat="1" ht="15" customHeight="1"/>
    <row r="385" customFormat="1" ht="15" customHeight="1"/>
    <row r="386" customFormat="1" ht="15" customHeight="1"/>
    <row r="387" customFormat="1" ht="15" customHeight="1"/>
    <row r="388" customFormat="1" ht="15" customHeight="1"/>
    <row r="389" customFormat="1" ht="15" customHeight="1"/>
    <row r="390" customFormat="1" ht="15" customHeight="1"/>
    <row r="391" customFormat="1" ht="15" customHeight="1"/>
    <row r="392" customFormat="1" ht="15" customHeight="1"/>
    <row r="393" customFormat="1" ht="15" customHeight="1"/>
    <row r="394" customFormat="1" ht="15" customHeight="1"/>
    <row r="395" customFormat="1" ht="15" customHeight="1"/>
    <row r="396" customFormat="1" ht="15" customHeight="1"/>
    <row r="397" customFormat="1" ht="15" customHeight="1"/>
    <row r="398" customFormat="1" ht="15" customHeight="1"/>
    <row r="399" customFormat="1" ht="15" customHeight="1"/>
    <row r="400" customFormat="1" ht="15" customHeight="1"/>
    <row r="401" customFormat="1" ht="15" customHeight="1"/>
    <row r="402" customFormat="1" ht="15" customHeight="1"/>
    <row r="403" customFormat="1" ht="15" customHeight="1"/>
    <row r="404" customFormat="1" ht="15" customHeight="1"/>
    <row r="405" customFormat="1" ht="15" customHeight="1"/>
    <row r="406" customFormat="1" ht="15" customHeight="1"/>
    <row r="407" customFormat="1" ht="15" customHeight="1"/>
    <row r="408" customFormat="1" ht="15" customHeight="1"/>
    <row r="409" customFormat="1" ht="15" customHeight="1"/>
    <row r="410" customFormat="1" ht="15" customHeight="1"/>
    <row r="411" customFormat="1" ht="15" customHeight="1"/>
    <row r="412" customFormat="1" ht="15" customHeight="1"/>
    <row r="413" customFormat="1" ht="15" customHeight="1"/>
    <row r="414" customFormat="1" ht="15" customHeight="1"/>
    <row r="415" customFormat="1" ht="15" customHeight="1"/>
    <row r="416" customFormat="1" ht="15" customHeight="1"/>
    <row r="417" customFormat="1" ht="15" customHeight="1"/>
    <row r="418" customFormat="1" ht="15" customHeight="1"/>
    <row r="419" customFormat="1" ht="15" customHeight="1"/>
    <row r="420" customFormat="1" ht="15" customHeight="1"/>
    <row r="421" customFormat="1" ht="15" customHeight="1"/>
    <row r="422" customFormat="1" ht="15" customHeight="1"/>
    <row r="423" customFormat="1" ht="15" customHeight="1"/>
    <row r="424" customFormat="1" ht="15" customHeight="1"/>
    <row r="425" customFormat="1" ht="15" customHeight="1"/>
    <row r="426" customFormat="1" ht="15" customHeight="1"/>
    <row r="427" customFormat="1" ht="15" customHeight="1"/>
    <row r="428" customFormat="1" ht="15" customHeight="1"/>
    <row r="429" customFormat="1" ht="15" customHeight="1"/>
    <row r="430" customFormat="1" ht="15" customHeight="1"/>
    <row r="431" customFormat="1" ht="15" customHeight="1"/>
    <row r="432" customFormat="1" ht="15" customHeight="1"/>
    <row r="433" customFormat="1" ht="15" customHeight="1"/>
    <row r="434" customFormat="1" ht="15" customHeight="1"/>
    <row r="435" customFormat="1" ht="15" customHeight="1"/>
    <row r="436" customFormat="1" ht="15" customHeight="1"/>
    <row r="437" customFormat="1" ht="15" customHeight="1"/>
    <row r="438" customFormat="1" ht="15" customHeight="1"/>
    <row r="439" customFormat="1" ht="15" customHeight="1"/>
    <row r="440" customFormat="1" ht="15" customHeight="1"/>
    <row r="441" customFormat="1" ht="15" customHeight="1"/>
    <row r="442" customFormat="1" ht="15" customHeight="1"/>
    <row r="443" customFormat="1" ht="15" customHeight="1"/>
    <row r="444" customFormat="1" ht="15" customHeight="1"/>
    <row r="445" customFormat="1" ht="15" customHeight="1"/>
    <row r="446" customFormat="1" ht="15" customHeight="1"/>
    <row r="447" customFormat="1" ht="15" customHeight="1"/>
    <row r="448" customFormat="1" ht="15" customHeight="1"/>
    <row r="449" customFormat="1" ht="15" customHeight="1"/>
    <row r="450" customFormat="1" ht="15" customHeight="1"/>
    <row r="451" customFormat="1" ht="15" customHeight="1"/>
    <row r="452" customFormat="1" ht="15" customHeight="1"/>
    <row r="453" customFormat="1" ht="15" customHeight="1"/>
    <row r="454" customFormat="1" ht="15" customHeight="1"/>
    <row r="455" customFormat="1" ht="15" customHeight="1"/>
    <row r="456" customFormat="1" ht="15" customHeight="1"/>
    <row r="457" customFormat="1" ht="15" customHeight="1"/>
    <row r="458" customFormat="1" ht="15" customHeight="1"/>
    <row r="459" customFormat="1" ht="15" customHeight="1"/>
    <row r="460" customFormat="1" ht="15" customHeight="1"/>
    <row r="461" customFormat="1" ht="15" customHeight="1"/>
    <row r="462" customFormat="1" ht="15" customHeight="1"/>
    <row r="463" customFormat="1" ht="15" customHeight="1"/>
    <row r="464" customFormat="1" ht="15" customHeight="1"/>
    <row r="465" customFormat="1" ht="15" customHeight="1"/>
    <row r="466" customFormat="1" ht="15" customHeight="1"/>
    <row r="467" customFormat="1" ht="15" customHeight="1"/>
    <row r="468" customFormat="1" ht="15" customHeight="1"/>
    <row r="469" customFormat="1" ht="15" customHeight="1"/>
    <row r="470" customFormat="1" ht="15" customHeight="1"/>
    <row r="471" customFormat="1" ht="15" customHeight="1"/>
    <row r="472" customFormat="1" ht="15" customHeight="1"/>
    <row r="473" customFormat="1" ht="15" customHeight="1"/>
    <row r="474" customFormat="1" ht="15" customHeight="1"/>
    <row r="475" customFormat="1" ht="15" customHeight="1"/>
    <row r="476" customFormat="1" ht="15" customHeight="1"/>
    <row r="477" customFormat="1" ht="15" customHeight="1"/>
    <row r="478" customFormat="1" ht="15" customHeight="1"/>
    <row r="479" customFormat="1" ht="15" customHeight="1"/>
    <row r="480" customFormat="1" ht="15" customHeight="1"/>
    <row r="481" customFormat="1" ht="15" customHeight="1"/>
    <row r="482" customFormat="1" ht="15" customHeight="1"/>
    <row r="483" customFormat="1" ht="15" customHeight="1"/>
    <row r="484" customFormat="1" ht="15" customHeight="1"/>
    <row r="485" customFormat="1" ht="15" customHeight="1"/>
    <row r="486" customFormat="1" ht="15" customHeight="1"/>
    <row r="487" customFormat="1" ht="15" customHeight="1"/>
    <row r="488" customFormat="1" ht="15" customHeight="1"/>
    <row r="489" customFormat="1" ht="15" customHeight="1"/>
    <row r="490" customFormat="1" ht="15" customHeight="1"/>
    <row r="491" customFormat="1" ht="15" customHeight="1"/>
    <row r="492" customFormat="1" ht="15" customHeight="1"/>
    <row r="493" customFormat="1" ht="15" customHeight="1"/>
    <row r="494" customFormat="1" ht="15" customHeight="1"/>
    <row r="495" customFormat="1" ht="15" customHeight="1"/>
    <row r="496" customFormat="1" ht="15" customHeight="1"/>
    <row r="497" customFormat="1" ht="15" customHeight="1"/>
    <row r="498" customFormat="1" ht="15" customHeight="1"/>
    <row r="499" customFormat="1" ht="15" customHeight="1"/>
    <row r="500" customFormat="1" ht="15" customHeight="1"/>
    <row r="501" customFormat="1" ht="15" customHeight="1"/>
    <row r="502" customFormat="1" ht="15" customHeight="1"/>
    <row r="503" customFormat="1" ht="15" customHeight="1"/>
    <row r="504" customFormat="1" ht="15" customHeight="1"/>
    <row r="505" customFormat="1" ht="15" customHeight="1"/>
    <row r="506" customFormat="1" ht="15" customHeight="1"/>
    <row r="507" customFormat="1" ht="15" customHeight="1"/>
    <row r="508" customFormat="1" ht="15" customHeight="1"/>
    <row r="509" customFormat="1" ht="15" customHeight="1"/>
    <row r="510" customFormat="1" ht="15" customHeight="1"/>
    <row r="511" customFormat="1" ht="15" customHeight="1"/>
    <row r="512" customFormat="1" ht="15" customHeight="1"/>
    <row r="513" customFormat="1" ht="15" customHeight="1"/>
    <row r="514" customFormat="1" ht="15" customHeight="1"/>
    <row r="515" customFormat="1" ht="15" customHeight="1"/>
    <row r="516" customFormat="1" ht="15" customHeight="1"/>
    <row r="517" customFormat="1" ht="15" customHeight="1"/>
    <row r="518" customFormat="1" ht="15" customHeight="1"/>
    <row r="519" customFormat="1" ht="15" customHeight="1"/>
    <row r="520" customFormat="1" ht="15" customHeight="1"/>
    <row r="521" customFormat="1" ht="15" customHeight="1"/>
    <row r="522" customFormat="1" ht="15" customHeight="1"/>
    <row r="523" customFormat="1" ht="15" customHeight="1"/>
    <row r="524" customFormat="1" ht="15" customHeight="1"/>
    <row r="525" customFormat="1" ht="15" customHeight="1"/>
    <row r="526" customFormat="1" ht="15" customHeight="1"/>
    <row r="527" customFormat="1" ht="15" customHeight="1"/>
    <row r="528" customFormat="1" ht="15" customHeight="1"/>
    <row r="529" customFormat="1" ht="15" customHeight="1"/>
    <row r="530" customFormat="1" ht="15" customHeight="1"/>
    <row r="531" customFormat="1" ht="15" customHeight="1"/>
    <row r="532" customFormat="1" ht="15" customHeight="1"/>
    <row r="533" customFormat="1" ht="15" customHeight="1"/>
    <row r="534" customFormat="1" ht="15" customHeight="1"/>
    <row r="535" customFormat="1" ht="15" customHeight="1"/>
    <row r="536" customFormat="1" ht="15" customHeight="1"/>
    <row r="537" customFormat="1" ht="15" customHeight="1"/>
    <row r="538" customFormat="1" ht="15" customHeight="1"/>
    <row r="539" customFormat="1" ht="15" customHeight="1"/>
    <row r="540" customFormat="1" ht="15" customHeight="1"/>
    <row r="541" customFormat="1" ht="15" customHeight="1"/>
    <row r="542" customFormat="1" ht="15" customHeight="1"/>
    <row r="543" customFormat="1" ht="15" customHeight="1"/>
    <row r="544" customFormat="1" ht="15" customHeight="1"/>
    <row r="545" customFormat="1" ht="15" customHeight="1"/>
    <row r="546" customFormat="1" ht="15" customHeight="1"/>
    <row r="547" customFormat="1" ht="15" customHeight="1"/>
    <row r="548" customFormat="1" ht="15" customHeight="1"/>
    <row r="549" customFormat="1" ht="15" customHeight="1"/>
    <row r="550" customFormat="1" ht="15" customHeight="1"/>
    <row r="551" customFormat="1" ht="15" customHeight="1"/>
    <row r="552" customFormat="1" ht="15" customHeight="1"/>
    <row r="553" customFormat="1" ht="15" customHeight="1"/>
    <row r="554" customFormat="1" ht="15" customHeight="1"/>
    <row r="555" customFormat="1" ht="15" customHeight="1"/>
    <row r="556" customFormat="1" ht="15" customHeight="1"/>
    <row r="557" customFormat="1" ht="15" customHeight="1"/>
    <row r="558" customFormat="1" ht="15" customHeight="1"/>
    <row r="559" customFormat="1" ht="15" customHeight="1"/>
    <row r="560" customFormat="1" ht="15" customHeight="1"/>
    <row r="561" customFormat="1" ht="15" customHeight="1"/>
    <row r="562" customFormat="1" ht="15" customHeight="1"/>
    <row r="563" customFormat="1" ht="15" customHeight="1"/>
    <row r="564" customFormat="1" ht="15" customHeight="1"/>
    <row r="565" customFormat="1" ht="15" customHeight="1"/>
    <row r="566" customFormat="1" ht="15" customHeight="1"/>
    <row r="567" customFormat="1" ht="15" customHeight="1"/>
    <row r="568" customFormat="1" ht="15" customHeight="1"/>
    <row r="569" customFormat="1" ht="15" customHeight="1"/>
    <row r="570" customFormat="1" ht="15" customHeight="1"/>
    <row r="571" customFormat="1" ht="15" customHeight="1"/>
    <row r="572" customFormat="1" ht="15" customHeight="1"/>
    <row r="573" customFormat="1" ht="15" customHeight="1"/>
    <row r="574" customFormat="1" ht="15" customHeight="1"/>
    <row r="575" customFormat="1" ht="15" customHeight="1"/>
    <row r="576" customFormat="1" ht="15" customHeight="1"/>
    <row r="577" customFormat="1" ht="15" customHeight="1"/>
    <row r="578" customFormat="1" ht="15" customHeight="1"/>
    <row r="579" customFormat="1" ht="15" customHeight="1"/>
    <row r="580" customFormat="1" ht="15" customHeight="1"/>
    <row r="581" customFormat="1" ht="15" customHeight="1"/>
    <row r="582" customFormat="1" ht="15" customHeight="1"/>
    <row r="583" customFormat="1" ht="15" customHeight="1"/>
    <row r="584" customFormat="1" ht="15" customHeight="1"/>
    <row r="585" customFormat="1" ht="15" customHeight="1"/>
    <row r="586" customFormat="1" ht="15" customHeight="1"/>
    <row r="587" customFormat="1" ht="15" customHeight="1"/>
    <row r="588" customFormat="1" ht="15" customHeight="1"/>
    <row r="589" customFormat="1" ht="15" customHeight="1"/>
    <row r="590" customFormat="1" ht="15" customHeight="1"/>
    <row r="591" customFormat="1" ht="15" customHeight="1"/>
    <row r="592" customFormat="1" ht="15" customHeight="1"/>
    <row r="593" customFormat="1" ht="15" customHeight="1"/>
    <row r="594" customFormat="1" ht="15" customHeight="1"/>
    <row r="595" customFormat="1" ht="15" customHeight="1"/>
    <row r="596" customFormat="1" ht="15" customHeight="1"/>
    <row r="597" customFormat="1" ht="15" customHeight="1"/>
    <row r="598" customFormat="1" ht="15" customHeight="1"/>
    <row r="599" customFormat="1" ht="15" customHeight="1"/>
    <row r="600" customFormat="1" ht="15" customHeight="1"/>
    <row r="601" customFormat="1" ht="15" customHeight="1"/>
    <row r="602" customFormat="1" ht="15" customHeight="1"/>
    <row r="603" customFormat="1" ht="15" customHeight="1"/>
    <row r="604" customFormat="1" ht="15" customHeight="1"/>
    <row r="605" customFormat="1" ht="15" customHeight="1"/>
    <row r="606" customFormat="1" ht="15" customHeight="1"/>
    <row r="607" customFormat="1" ht="15" customHeight="1"/>
    <row r="608" customFormat="1" ht="15" customHeight="1"/>
    <row r="609" customFormat="1" ht="15" customHeight="1"/>
    <row r="610" customFormat="1" ht="15" customHeight="1"/>
    <row r="611" customFormat="1" ht="15" customHeight="1"/>
    <row r="612" customFormat="1" ht="15" customHeight="1"/>
    <row r="613" customFormat="1" ht="15" customHeight="1"/>
    <row r="614" customFormat="1" ht="15" customHeight="1"/>
    <row r="615" customFormat="1" ht="15" customHeight="1"/>
    <row r="616" customFormat="1" ht="15" customHeight="1"/>
    <row r="617" customFormat="1" ht="15" customHeight="1"/>
    <row r="618" customFormat="1" ht="15" customHeight="1"/>
    <row r="619" customFormat="1" ht="15" customHeight="1"/>
    <row r="620" customFormat="1" ht="15" customHeight="1"/>
    <row r="621" customFormat="1" ht="15" customHeight="1"/>
    <row r="622" customFormat="1" ht="15" customHeight="1"/>
    <row r="623" customFormat="1" ht="15" customHeight="1"/>
    <row r="624" customFormat="1" ht="15" customHeight="1"/>
    <row r="625" customFormat="1" ht="15" customHeight="1"/>
    <row r="626" customFormat="1" ht="15" customHeight="1"/>
    <row r="627" customFormat="1" ht="15" customHeight="1"/>
    <row r="628" customFormat="1" ht="15" customHeight="1"/>
    <row r="629" customFormat="1" ht="15" customHeight="1"/>
    <row r="630" customFormat="1" ht="15" customHeight="1"/>
    <row r="631" customFormat="1" ht="15" customHeight="1"/>
    <row r="632" customFormat="1" ht="15" customHeight="1"/>
    <row r="633" customFormat="1" ht="15" customHeight="1"/>
    <row r="634" customFormat="1" ht="15" customHeight="1"/>
    <row r="635" customFormat="1" ht="15" customHeight="1"/>
    <row r="636" customFormat="1" ht="15" customHeight="1"/>
    <row r="637" customFormat="1" ht="15" customHeight="1"/>
    <row r="638" customFormat="1" ht="15" customHeight="1"/>
    <row r="639" customFormat="1" ht="15" customHeight="1"/>
    <row r="640" customFormat="1" ht="15" customHeight="1"/>
    <row r="641" customFormat="1" ht="15" customHeight="1"/>
    <row r="642" customFormat="1" ht="15" customHeight="1"/>
    <row r="643" customFormat="1" ht="15" customHeight="1"/>
    <row r="644" customFormat="1" ht="15" customHeight="1"/>
    <row r="645" customFormat="1" ht="15" customHeight="1"/>
    <row r="646" customFormat="1" ht="15" customHeight="1"/>
    <row r="647" customFormat="1" ht="15" customHeight="1"/>
    <row r="648" customFormat="1" ht="15" customHeight="1"/>
    <row r="649" customFormat="1" ht="15" customHeight="1"/>
    <row r="650" customFormat="1" ht="15" customHeight="1"/>
    <row r="651" customFormat="1" ht="15" customHeight="1"/>
    <row r="652" customFormat="1" ht="15" customHeight="1"/>
    <row r="653" customFormat="1" ht="15" customHeight="1"/>
    <row r="654" customFormat="1" ht="15" customHeight="1"/>
    <row r="655" customFormat="1" ht="15" customHeight="1"/>
    <row r="656" customFormat="1" ht="15" customHeight="1"/>
    <row r="657" customFormat="1" ht="15" customHeight="1"/>
    <row r="658" customFormat="1" ht="15" customHeight="1"/>
    <row r="659" customFormat="1" ht="15" customHeight="1"/>
    <row r="660" customFormat="1" ht="15" customHeight="1"/>
    <row r="661" customFormat="1" ht="15" customHeight="1"/>
    <row r="662" customFormat="1" ht="15" customHeight="1"/>
    <row r="663" customFormat="1" ht="15" customHeight="1"/>
    <row r="664" customFormat="1" ht="15" customHeight="1"/>
    <row r="665" customFormat="1" ht="15" customHeight="1"/>
    <row r="666" customFormat="1" ht="15" customHeight="1"/>
    <row r="667" customFormat="1" ht="15" customHeight="1"/>
    <row r="668" customFormat="1" ht="15" customHeight="1"/>
    <row r="669" customFormat="1" ht="15" customHeight="1"/>
    <row r="670" customFormat="1" ht="15" customHeight="1"/>
    <row r="671" customFormat="1" ht="15" customHeight="1"/>
    <row r="672" customFormat="1" ht="15" customHeight="1"/>
    <row r="673" customFormat="1" ht="15" customHeight="1"/>
    <row r="674" customFormat="1" ht="15" customHeight="1"/>
    <row r="675" customFormat="1" ht="15" customHeight="1"/>
    <row r="676" customFormat="1" ht="15" customHeight="1"/>
    <row r="677" customFormat="1" ht="15" customHeight="1"/>
    <row r="678" customFormat="1" ht="15" customHeight="1"/>
    <row r="679" customFormat="1" ht="15" customHeight="1"/>
    <row r="680" customFormat="1" ht="15" customHeight="1"/>
    <row r="681" customFormat="1" ht="15" customHeight="1"/>
    <row r="682" customFormat="1" ht="15" customHeight="1"/>
    <row r="683" customFormat="1" ht="15" customHeight="1"/>
    <row r="684" customFormat="1" ht="15" customHeight="1"/>
    <row r="685" customFormat="1" ht="15" customHeight="1"/>
    <row r="686" customFormat="1" ht="15" customHeight="1"/>
    <row r="687" customFormat="1" ht="15" customHeight="1"/>
    <row r="688" customFormat="1" ht="15" customHeight="1"/>
    <row r="689" customFormat="1" ht="15" customHeight="1"/>
    <row r="690" customFormat="1" ht="15" customHeight="1"/>
    <row r="691" customFormat="1" ht="15" customHeight="1"/>
    <row r="692" customFormat="1" ht="15" customHeight="1"/>
    <row r="693" customFormat="1" ht="15" customHeight="1"/>
    <row r="694" customFormat="1" ht="15" customHeight="1"/>
    <row r="695" customFormat="1" ht="15" customHeight="1"/>
    <row r="696" customFormat="1" ht="15" customHeight="1"/>
    <row r="697" customFormat="1" ht="15" customHeight="1"/>
    <row r="698" customFormat="1" ht="15" customHeight="1"/>
    <row r="699" customFormat="1" ht="15" customHeight="1"/>
    <row r="700" customFormat="1" ht="15" customHeight="1"/>
    <row r="701" customFormat="1" ht="15" customHeight="1"/>
    <row r="702" customFormat="1" ht="15" customHeight="1"/>
    <row r="703" customFormat="1" ht="15" customHeight="1"/>
    <row r="704" customFormat="1" ht="15" customHeight="1"/>
    <row r="705" customFormat="1" ht="15" customHeight="1"/>
    <row r="706" customFormat="1" ht="15" customHeight="1"/>
    <row r="707" customFormat="1" ht="15" customHeight="1"/>
    <row r="708" customFormat="1" ht="15" customHeight="1"/>
    <row r="709" customFormat="1" ht="15" customHeight="1"/>
    <row r="710" customFormat="1" ht="15" customHeight="1"/>
    <row r="711" customFormat="1" ht="15" customHeight="1"/>
    <row r="712" customFormat="1" ht="15" customHeight="1"/>
    <row r="713" customFormat="1" ht="15" customHeight="1"/>
    <row r="714" customFormat="1" ht="15" customHeight="1"/>
    <row r="715" customFormat="1" ht="15" customHeight="1"/>
    <row r="716" customFormat="1" ht="15" customHeight="1"/>
    <row r="717" customFormat="1" ht="15" customHeight="1"/>
    <row r="718" customFormat="1" ht="15" customHeight="1"/>
    <row r="719" customFormat="1" ht="15" customHeight="1"/>
    <row r="720" customFormat="1" ht="15" customHeight="1"/>
    <row r="721" customFormat="1" ht="15" customHeight="1"/>
    <row r="722" customFormat="1" ht="15" customHeight="1"/>
    <row r="723" customFormat="1" ht="15" customHeight="1"/>
    <row r="724" customFormat="1" ht="15" customHeight="1"/>
    <row r="725" customFormat="1" ht="15" customHeight="1"/>
    <row r="726" customFormat="1" ht="15" customHeight="1"/>
    <row r="727" customFormat="1" ht="15" customHeight="1"/>
    <row r="728" customFormat="1" ht="15" customHeight="1"/>
    <row r="729" customFormat="1" ht="15" customHeight="1"/>
    <row r="730" customFormat="1" ht="15" customHeight="1"/>
    <row r="731" customFormat="1" ht="15" customHeight="1"/>
    <row r="732" customFormat="1" ht="15" customHeight="1"/>
    <row r="733" customFormat="1" ht="15" customHeight="1"/>
    <row r="734" customFormat="1" ht="15" customHeight="1"/>
    <row r="735" customFormat="1" ht="15" customHeight="1"/>
    <row r="736" customFormat="1" ht="15" customHeight="1"/>
    <row r="737" customFormat="1" ht="15" customHeight="1"/>
    <row r="738" customFormat="1" ht="15" customHeight="1"/>
    <row r="739" customFormat="1" ht="15" customHeight="1"/>
    <row r="740" customFormat="1" ht="15" customHeight="1"/>
    <row r="741" customFormat="1" ht="15" customHeight="1"/>
    <row r="742" customFormat="1" ht="15" customHeight="1"/>
    <row r="743" customFormat="1" ht="15" customHeight="1"/>
    <row r="744" customFormat="1" ht="15" customHeight="1"/>
    <row r="745" customFormat="1" ht="15" customHeight="1"/>
    <row r="746" customFormat="1" ht="15" customHeight="1"/>
    <row r="747" customFormat="1" ht="15" customHeight="1"/>
    <row r="748" customFormat="1" ht="15" customHeight="1"/>
    <row r="749" customFormat="1" ht="15" customHeight="1"/>
    <row r="750" customFormat="1" ht="15" customHeight="1"/>
    <row r="751" customFormat="1" ht="15" customHeight="1"/>
    <row r="752" customFormat="1" ht="15" customHeight="1"/>
    <row r="753" customFormat="1" ht="15" customHeight="1"/>
    <row r="754" customFormat="1" ht="15" customHeight="1"/>
    <row r="755" customFormat="1" ht="15" customHeight="1"/>
    <row r="756" customFormat="1" ht="15" customHeight="1"/>
    <row r="757" customFormat="1" ht="15" customHeight="1"/>
    <row r="758" customFormat="1" ht="15" customHeight="1"/>
    <row r="759" customFormat="1" ht="15" customHeight="1"/>
    <row r="760" customFormat="1" ht="15" customHeight="1"/>
    <row r="761" customFormat="1" ht="15" customHeight="1"/>
    <row r="762" customFormat="1" ht="15" customHeight="1"/>
    <row r="763" customFormat="1" ht="15" customHeight="1"/>
    <row r="764" customFormat="1" ht="15" customHeight="1"/>
    <row r="765" customFormat="1" ht="15" customHeight="1"/>
    <row r="766" customFormat="1" ht="15" customHeight="1"/>
    <row r="767" customFormat="1" ht="15" customHeight="1"/>
    <row r="768" customFormat="1" ht="15" customHeight="1"/>
    <row r="769" customFormat="1" ht="15" customHeight="1"/>
    <row r="770" customFormat="1" ht="15" customHeight="1"/>
    <row r="771" customFormat="1" ht="15" customHeight="1"/>
    <row r="772" customFormat="1" ht="15" customHeight="1"/>
    <row r="773" customFormat="1" ht="15" customHeight="1"/>
    <row r="774" customFormat="1" ht="15" customHeight="1"/>
    <row r="775" customFormat="1" ht="15" customHeight="1"/>
    <row r="776" customFormat="1" ht="15" customHeight="1"/>
    <row r="777" customFormat="1" ht="15" customHeight="1"/>
    <row r="778" customFormat="1" ht="15" customHeight="1"/>
    <row r="779" customFormat="1" ht="15" customHeight="1"/>
    <row r="780" customFormat="1" ht="15" customHeight="1"/>
    <row r="781" customFormat="1" ht="15" customHeight="1"/>
    <row r="782" customFormat="1" ht="15" customHeight="1"/>
    <row r="783" customFormat="1" ht="15" customHeight="1"/>
    <row r="784" customFormat="1" ht="15" customHeight="1"/>
    <row r="785" customFormat="1" ht="15" customHeight="1"/>
    <row r="786" customFormat="1" ht="15" customHeight="1"/>
    <row r="787" customFormat="1" ht="15" customHeight="1"/>
    <row r="788" customFormat="1" ht="15" customHeight="1"/>
    <row r="789" customFormat="1" ht="15" customHeight="1"/>
    <row r="790" customFormat="1" ht="15" customHeight="1"/>
    <row r="791" customFormat="1" ht="15" customHeight="1"/>
    <row r="792" customFormat="1" ht="15" customHeight="1"/>
    <row r="793" customFormat="1" ht="15" customHeight="1"/>
    <row r="794" customFormat="1" ht="15" customHeight="1"/>
    <row r="795" customFormat="1" ht="15" customHeight="1"/>
    <row r="796" customFormat="1" ht="15" customHeight="1"/>
    <row r="797" customFormat="1" ht="15" customHeight="1"/>
    <row r="798" customFormat="1" ht="15" customHeight="1"/>
    <row r="799" customFormat="1" ht="15" customHeight="1"/>
    <row r="800" customFormat="1" ht="15" customHeight="1"/>
    <row r="801" customFormat="1" ht="15" customHeight="1"/>
    <row r="802" customFormat="1" ht="15" customHeight="1"/>
    <row r="803" customFormat="1" ht="15" customHeight="1"/>
    <row r="804" customFormat="1" ht="15" customHeight="1"/>
    <row r="805" customFormat="1" ht="15" customHeight="1"/>
    <row r="806" customFormat="1" ht="15" customHeight="1"/>
    <row r="807" customFormat="1" ht="15" customHeight="1"/>
    <row r="808" customFormat="1" ht="15" customHeight="1"/>
    <row r="809" customFormat="1" ht="15" customHeight="1"/>
    <row r="810" customFormat="1" ht="15" customHeight="1"/>
    <row r="811" customFormat="1" ht="15" customHeight="1"/>
    <row r="812" customFormat="1" ht="15" customHeight="1"/>
    <row r="813" customFormat="1" ht="15" customHeight="1"/>
    <row r="814" customFormat="1" ht="15" customHeight="1"/>
    <row r="815" customFormat="1" ht="15" customHeight="1"/>
    <row r="816" customFormat="1" ht="15" customHeight="1"/>
    <row r="817" customFormat="1" ht="15" customHeight="1"/>
    <row r="818" customFormat="1" ht="15" customHeight="1"/>
    <row r="819" customFormat="1" ht="15" customHeight="1"/>
    <row r="820" customFormat="1" ht="15" customHeight="1"/>
    <row r="821" customFormat="1" ht="15" customHeight="1"/>
    <row r="822" customFormat="1" ht="15" customHeight="1"/>
    <row r="823" customFormat="1" ht="15" customHeight="1"/>
    <row r="824" customFormat="1" ht="15" customHeight="1"/>
    <row r="825" customFormat="1" ht="15" customHeight="1"/>
    <row r="826" customFormat="1" ht="15" customHeight="1"/>
    <row r="827" customFormat="1" ht="15" customHeight="1"/>
    <row r="828" customFormat="1" ht="15" customHeight="1"/>
    <row r="829" customFormat="1" ht="15" customHeight="1"/>
    <row r="830" customFormat="1" ht="15" customHeight="1"/>
    <row r="831" customFormat="1" ht="15" customHeight="1"/>
    <row r="832" customFormat="1" ht="15" customHeight="1"/>
    <row r="833" customFormat="1" ht="15" customHeight="1"/>
    <row r="834" customFormat="1" ht="15" customHeight="1"/>
    <row r="835" customFormat="1" ht="15" customHeight="1"/>
    <row r="836" customFormat="1" ht="15" customHeight="1"/>
    <row r="837" customFormat="1" ht="15" customHeight="1"/>
    <row r="838" customFormat="1" ht="15" customHeight="1"/>
    <row r="839" customFormat="1" ht="15" customHeight="1"/>
    <row r="840" customFormat="1" ht="15" customHeight="1"/>
    <row r="841" customFormat="1" ht="15" customHeight="1"/>
    <row r="842" customFormat="1" ht="15" customHeight="1"/>
    <row r="843" customFormat="1" ht="15" customHeight="1"/>
    <row r="844" customFormat="1" ht="15" customHeight="1"/>
    <row r="845" customFormat="1" ht="15" customHeight="1"/>
    <row r="846" customFormat="1" ht="15" customHeight="1"/>
    <row r="847" customFormat="1" ht="15" customHeight="1"/>
    <row r="848" customFormat="1" ht="15" customHeight="1"/>
    <row r="849" customFormat="1" ht="15" customHeight="1"/>
    <row r="850" customFormat="1" ht="15" customHeight="1"/>
    <row r="851" customFormat="1" ht="15" customHeight="1"/>
    <row r="852" customFormat="1" ht="15" customHeight="1"/>
    <row r="853" customFormat="1" ht="15" customHeight="1"/>
    <row r="854" customFormat="1" ht="15" customHeight="1"/>
    <row r="855" customFormat="1" ht="15" customHeight="1"/>
    <row r="856" customFormat="1" ht="15" customHeight="1"/>
    <row r="857" customFormat="1" ht="15" customHeight="1"/>
    <row r="858" customFormat="1" ht="15" customHeight="1"/>
    <row r="859" customFormat="1" ht="15" customHeight="1"/>
    <row r="860" customFormat="1" ht="15" customHeight="1"/>
    <row r="861" customFormat="1" ht="15" customHeight="1"/>
    <row r="862" customFormat="1" ht="15" customHeight="1"/>
    <row r="863" customFormat="1" ht="15" customHeight="1"/>
    <row r="864" customFormat="1" ht="15" customHeight="1"/>
    <row r="865" customFormat="1" ht="15" customHeight="1"/>
    <row r="866" customFormat="1" ht="15" customHeight="1"/>
    <row r="867" customFormat="1" ht="15" customHeight="1"/>
    <row r="868" customFormat="1" ht="15" customHeight="1"/>
    <row r="869" customFormat="1" ht="15" customHeight="1"/>
    <row r="870" customFormat="1" ht="15" customHeight="1"/>
    <row r="871" customFormat="1" ht="15" customHeight="1"/>
    <row r="872" customFormat="1" ht="15" customHeight="1"/>
    <row r="873" customFormat="1" ht="15" customHeight="1"/>
    <row r="874" customFormat="1" ht="15" customHeight="1"/>
    <row r="875" customFormat="1" ht="15" customHeight="1"/>
    <row r="876" customFormat="1" ht="15" customHeight="1"/>
    <row r="877" customFormat="1" ht="15" customHeight="1"/>
    <row r="878" customFormat="1" ht="15" customHeight="1"/>
    <row r="879" customFormat="1" ht="15" customHeight="1"/>
    <row r="880" customFormat="1" ht="15" customHeight="1"/>
    <row r="881" customFormat="1" ht="15" customHeight="1"/>
    <row r="882" customFormat="1" ht="15" customHeight="1"/>
    <row r="883" customFormat="1" ht="15" customHeight="1"/>
    <row r="884" customFormat="1" ht="15" customHeight="1"/>
    <row r="885" customFormat="1" ht="15" customHeight="1"/>
    <row r="886" customFormat="1" ht="15" customHeight="1"/>
    <row r="887" customFormat="1" ht="15" customHeight="1"/>
    <row r="888" customFormat="1" ht="15" customHeight="1"/>
    <row r="889" customFormat="1" ht="15" customHeight="1"/>
    <row r="890" customFormat="1" ht="15" customHeight="1"/>
    <row r="891" customFormat="1" ht="15" customHeight="1"/>
    <row r="892" customFormat="1" ht="15" customHeight="1"/>
    <row r="893" customFormat="1" ht="15" customHeight="1"/>
    <row r="894" customFormat="1" ht="15" customHeight="1"/>
    <row r="895" customFormat="1" ht="15" customHeight="1"/>
    <row r="896" customFormat="1" ht="15" customHeight="1"/>
    <row r="897" customFormat="1" ht="15" customHeight="1"/>
    <row r="898" customFormat="1" ht="15" customHeight="1"/>
    <row r="899" customFormat="1" ht="15" customHeight="1"/>
    <row r="900" customFormat="1" ht="15" customHeight="1"/>
    <row r="901" customFormat="1" ht="15" customHeight="1"/>
    <row r="902" customFormat="1" ht="15" customHeight="1"/>
    <row r="903" customFormat="1" ht="15" customHeight="1"/>
    <row r="904" customFormat="1" ht="15" customHeight="1"/>
    <row r="905" customFormat="1" ht="15" customHeight="1"/>
    <row r="906" customFormat="1" ht="15" customHeight="1"/>
    <row r="907" customFormat="1" ht="15" customHeight="1"/>
    <row r="908" customFormat="1" ht="15" customHeight="1"/>
    <row r="909" customFormat="1" ht="15" customHeight="1"/>
    <row r="910" customFormat="1" ht="15" customHeight="1"/>
    <row r="911" customFormat="1" ht="15" customHeight="1"/>
    <row r="912" customFormat="1" ht="15" customHeight="1"/>
    <row r="913" customFormat="1" ht="15" customHeight="1"/>
    <row r="914" customFormat="1" ht="15" customHeight="1"/>
    <row r="915" customFormat="1" ht="15" customHeight="1"/>
    <row r="916" customFormat="1" ht="15" customHeight="1"/>
    <row r="917" customFormat="1" ht="15" customHeight="1"/>
    <row r="918" customFormat="1" ht="15" customHeight="1"/>
    <row r="919" customFormat="1" ht="15" customHeight="1"/>
    <row r="920" customFormat="1" ht="15" customHeight="1"/>
    <row r="921" customFormat="1" ht="15" customHeight="1"/>
    <row r="922" customFormat="1" ht="15" customHeight="1"/>
    <row r="923" customFormat="1" ht="15" customHeight="1"/>
    <row r="924" customFormat="1" ht="15" customHeight="1"/>
    <row r="925" customFormat="1" ht="15" customHeight="1"/>
    <row r="926" customFormat="1" ht="15" customHeight="1"/>
    <row r="927" customFormat="1" ht="15" customHeight="1"/>
    <row r="928" customFormat="1" ht="15" customHeight="1"/>
    <row r="929" customFormat="1" ht="15" customHeight="1"/>
    <row r="930" customFormat="1" ht="15" customHeight="1"/>
    <row r="931" customFormat="1" ht="15" customHeight="1"/>
    <row r="932" customFormat="1" ht="15" customHeight="1"/>
    <row r="933" customFormat="1" ht="15" customHeight="1"/>
    <row r="934" customFormat="1" ht="15" customHeight="1"/>
    <row r="935" customFormat="1" ht="15" customHeight="1"/>
    <row r="936" customFormat="1" ht="15" customHeight="1"/>
    <row r="937" customFormat="1" ht="15" customHeight="1"/>
    <row r="938" customFormat="1" ht="15" customHeight="1"/>
    <row r="939" customFormat="1" ht="15" customHeight="1"/>
    <row r="940" customFormat="1" ht="15" customHeight="1"/>
    <row r="941" customFormat="1" ht="15" customHeight="1"/>
    <row r="942" customFormat="1" ht="15" customHeight="1"/>
    <row r="943" customFormat="1" ht="15" customHeight="1"/>
    <row r="944" customFormat="1" ht="15" customHeight="1"/>
    <row r="945" customFormat="1" ht="15" customHeight="1"/>
    <row r="946" customFormat="1" ht="15" customHeight="1"/>
    <row r="947" customFormat="1" ht="15" customHeight="1"/>
    <row r="948" customFormat="1" ht="15" customHeight="1"/>
    <row r="949" customFormat="1" ht="15" customHeight="1"/>
    <row r="950" customFormat="1" ht="15" customHeight="1"/>
    <row r="951" customFormat="1" ht="15" customHeight="1"/>
    <row r="952" customFormat="1" ht="15" customHeight="1"/>
    <row r="953" customFormat="1" ht="15" customHeight="1"/>
    <row r="954" customFormat="1" ht="15" customHeight="1"/>
    <row r="955" customFormat="1" ht="15" customHeight="1"/>
    <row r="956" customFormat="1" ht="15" customHeight="1"/>
    <row r="957" customFormat="1" ht="15" customHeight="1"/>
    <row r="958" customFormat="1" ht="15" customHeight="1"/>
    <row r="959" customFormat="1" ht="15" customHeight="1"/>
    <row r="960" customFormat="1" ht="15" customHeight="1"/>
    <row r="961" customFormat="1" ht="15" customHeight="1"/>
    <row r="962" customFormat="1" ht="15" customHeight="1"/>
    <row r="963" customFormat="1" ht="15" customHeight="1"/>
    <row r="964" customFormat="1" ht="15" customHeight="1"/>
    <row r="965" customFormat="1" ht="15" customHeight="1"/>
    <row r="966" customFormat="1" ht="15" customHeight="1"/>
    <row r="967" customFormat="1" ht="15" customHeight="1"/>
    <row r="968" customFormat="1" ht="15" customHeight="1"/>
    <row r="969" customFormat="1" ht="15" customHeight="1"/>
    <row r="970" customFormat="1" ht="15" customHeight="1"/>
    <row r="971" customFormat="1" ht="15" customHeight="1"/>
    <row r="972" customFormat="1" ht="15" customHeight="1"/>
    <row r="973" customFormat="1" ht="15" customHeight="1"/>
    <row r="974" customFormat="1" ht="15" customHeight="1"/>
    <row r="975" customFormat="1" ht="15" customHeight="1"/>
    <row r="976" customFormat="1" ht="15" customHeight="1"/>
    <row r="977" customFormat="1" ht="15" customHeight="1"/>
    <row r="978" customFormat="1" ht="15" customHeight="1"/>
    <row r="979" customFormat="1" ht="15" customHeight="1"/>
    <row r="980" customFormat="1" ht="15" customHeight="1"/>
    <row r="981" customFormat="1" ht="15" customHeight="1"/>
    <row r="982" customFormat="1" ht="15" customHeight="1"/>
    <row r="983" customFormat="1" ht="15" customHeight="1"/>
    <row r="984" customFormat="1" ht="15" customHeight="1"/>
    <row r="985" customFormat="1" ht="15" customHeight="1"/>
    <row r="986" customFormat="1" ht="15" customHeight="1"/>
    <row r="987" customFormat="1" ht="15" customHeight="1"/>
    <row r="988" customFormat="1" ht="15" customHeight="1"/>
    <row r="989" customFormat="1" ht="15" customHeight="1"/>
    <row r="990" customFormat="1" ht="15" customHeight="1"/>
    <row r="991" customFormat="1" ht="15" customHeight="1"/>
    <row r="992" customFormat="1" ht="15" customHeight="1"/>
    <row r="993" customFormat="1" ht="15" customHeight="1"/>
    <row r="994" customFormat="1" ht="15" customHeight="1"/>
    <row r="995" customFormat="1" ht="15" customHeight="1"/>
    <row r="996" customFormat="1" ht="15" customHeight="1"/>
    <row r="997" customFormat="1" ht="15" customHeight="1"/>
    <row r="998" customFormat="1" ht="15" customHeight="1"/>
    <row r="999" customFormat="1" ht="15" customHeight="1"/>
    <row r="1000" customFormat="1" ht="15" customHeight="1"/>
  </sheetData>
  <mergeCells count="3">
    <mergeCell ref="A3:E3"/>
    <mergeCell ref="E6:E7"/>
    <mergeCell ref="A9:E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Z995"/>
  <sheetViews>
    <sheetView topLeftCell="A43" workbookViewId="0">
      <pane xSplit="2" topLeftCell="C1" activePane="topRight" state="frozen"/>
      <selection pane="topRight" activeCell="AY128" sqref="AY128"/>
    </sheetView>
  </sheetViews>
  <sheetFormatPr defaultColWidth="12.7109375" defaultRowHeight="15" customHeight="1"/>
  <cols>
    <col min="1" max="1" width="41.7109375" customWidth="1"/>
    <col min="2" max="3" width="17" customWidth="1"/>
    <col min="4" max="4" width="10.28515625" customWidth="1"/>
    <col min="5" max="51" width="8.7109375" customWidth="1"/>
    <col min="52" max="52" width="14.85546875" customWidth="1"/>
  </cols>
  <sheetData>
    <row r="1" spans="1:52" ht="12.75" customHeight="1">
      <c r="A1" s="1" t="s">
        <v>45</v>
      </c>
    </row>
    <row r="2" spans="1:52" ht="12.75" customHeight="1"/>
    <row r="3" spans="1:52" ht="12.75" customHeight="1">
      <c r="A3" s="2" t="s">
        <v>46</v>
      </c>
      <c r="B3" s="2" t="s">
        <v>47</v>
      </c>
      <c r="D3" s="3" t="s">
        <v>48</v>
      </c>
      <c r="E3" s="3" t="s">
        <v>49</v>
      </c>
      <c r="F3" s="3" t="s">
        <v>50</v>
      </c>
      <c r="G3" s="3" t="s">
        <v>51</v>
      </c>
      <c r="H3" s="3" t="s">
        <v>52</v>
      </c>
      <c r="I3" s="3"/>
      <c r="J3" s="3"/>
      <c r="K3" s="3"/>
      <c r="L3" s="3"/>
      <c r="M3" s="3"/>
      <c r="N3" s="3" t="s">
        <v>48</v>
      </c>
      <c r="O3" s="3" t="s">
        <v>49</v>
      </c>
      <c r="P3" s="3" t="s">
        <v>50</v>
      </c>
      <c r="Q3" s="3" t="s">
        <v>51</v>
      </c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</row>
    <row r="4" spans="1:52" ht="12.75" customHeight="1">
      <c r="A4" s="4" t="s">
        <v>53</v>
      </c>
      <c r="B4" s="5">
        <v>0.53</v>
      </c>
      <c r="C4" s="6" t="s">
        <v>54</v>
      </c>
      <c r="D4" s="7" t="s">
        <v>55</v>
      </c>
      <c r="E4" s="6">
        <v>115.6</v>
      </c>
      <c r="F4" s="6" t="s">
        <v>56</v>
      </c>
      <c r="G4" s="6" t="s">
        <v>56</v>
      </c>
      <c r="H4" s="6" t="s">
        <v>57</v>
      </c>
      <c r="K4" s="6">
        <f>40</f>
        <v>40</v>
      </c>
      <c r="N4" s="7" t="s">
        <v>55</v>
      </c>
      <c r="O4" s="6">
        <v>115.6</v>
      </c>
      <c r="P4" s="6" t="s">
        <v>56</v>
      </c>
      <c r="Q4" s="6" t="s">
        <v>56</v>
      </c>
    </row>
    <row r="5" spans="1:52" ht="12.75" customHeight="1">
      <c r="A5" s="4" t="s">
        <v>58</v>
      </c>
      <c r="B5" s="8">
        <v>1.1800000000000001E-5</v>
      </c>
      <c r="C5" s="6" t="s">
        <v>59</v>
      </c>
      <c r="D5" s="9" t="s">
        <v>60</v>
      </c>
      <c r="E5" s="6">
        <v>21666.1</v>
      </c>
      <c r="F5" s="6">
        <v>5866.3</v>
      </c>
      <c r="G5" s="6" t="s">
        <v>56</v>
      </c>
      <c r="H5" s="6" t="s">
        <v>61</v>
      </c>
      <c r="K5" s="6">
        <f>15</f>
        <v>15</v>
      </c>
      <c r="N5" s="9" t="s">
        <v>60</v>
      </c>
      <c r="O5" s="6">
        <v>21666.1</v>
      </c>
      <c r="P5" s="6">
        <v>5866.3</v>
      </c>
      <c r="Q5" s="6" t="s">
        <v>56</v>
      </c>
    </row>
    <row r="6" spans="1:52" ht="12.75" customHeight="1">
      <c r="A6" s="4" t="s">
        <v>62</v>
      </c>
      <c r="B6" s="5">
        <v>4.96</v>
      </c>
      <c r="C6" s="6" t="s">
        <v>54</v>
      </c>
      <c r="D6" s="7" t="s">
        <v>55</v>
      </c>
      <c r="E6" s="6" t="s">
        <v>56</v>
      </c>
      <c r="F6" s="6">
        <v>84.3</v>
      </c>
      <c r="G6" s="6">
        <v>115.6</v>
      </c>
      <c r="H6" s="6" t="s">
        <v>63</v>
      </c>
      <c r="K6" s="6">
        <v>50</v>
      </c>
      <c r="N6" s="7" t="s">
        <v>55</v>
      </c>
      <c r="O6" s="6" t="s">
        <v>56</v>
      </c>
      <c r="P6" s="6">
        <v>84.3</v>
      </c>
      <c r="Q6" s="6">
        <v>115.6</v>
      </c>
    </row>
    <row r="7" spans="1:52" ht="12.75" customHeight="1">
      <c r="A7" s="4" t="s">
        <v>64</v>
      </c>
      <c r="B7" s="5">
        <v>5.2999999999999999E-2</v>
      </c>
      <c r="C7" s="6" t="s">
        <v>54</v>
      </c>
      <c r="D7" s="7" t="s">
        <v>65</v>
      </c>
      <c r="E7" s="6">
        <v>115.6</v>
      </c>
      <c r="F7" s="6">
        <v>84.3</v>
      </c>
      <c r="G7" s="6">
        <v>115.6</v>
      </c>
      <c r="N7" s="7" t="s">
        <v>65</v>
      </c>
      <c r="O7" s="6">
        <v>115.6</v>
      </c>
      <c r="P7" s="6">
        <v>84.3</v>
      </c>
      <c r="Q7" s="6">
        <v>115.6</v>
      </c>
    </row>
    <row r="8" spans="1:52" ht="12.75" customHeight="1">
      <c r="A8" s="10"/>
      <c r="B8" s="10"/>
      <c r="D8" s="7"/>
    </row>
    <row r="9" spans="1:52" ht="12.75" customHeight="1">
      <c r="A9" s="10"/>
      <c r="B9" s="10"/>
      <c r="D9" s="7"/>
      <c r="H9" s="6" t="s">
        <v>66</v>
      </c>
      <c r="K9" s="6">
        <v>3.75</v>
      </c>
    </row>
    <row r="10" spans="1:52" ht="12.75" customHeight="1">
      <c r="A10" s="2" t="s">
        <v>67</v>
      </c>
      <c r="B10" s="2"/>
      <c r="C10" s="11"/>
      <c r="H10" s="6" t="s">
        <v>68</v>
      </c>
      <c r="K10" s="6">
        <v>10</v>
      </c>
    </row>
    <row r="11" spans="1:52" ht="12.75" customHeight="1">
      <c r="A11" s="4" t="s">
        <v>69</v>
      </c>
      <c r="B11" s="12" t="s">
        <v>70</v>
      </c>
      <c r="C11" s="5" t="s">
        <v>71</v>
      </c>
      <c r="D11" s="6" t="s">
        <v>72</v>
      </c>
    </row>
    <row r="12" spans="1:52" ht="12.75" customHeight="1">
      <c r="A12" s="6" t="s">
        <v>73</v>
      </c>
      <c r="B12" s="4">
        <f>1166.3/10^6</f>
        <v>1.1662999999999999E-3</v>
      </c>
      <c r="C12" s="5" t="s">
        <v>59</v>
      </c>
      <c r="D12" s="7" t="s">
        <v>74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</row>
    <row r="13" spans="1:52" ht="12.75" customHeight="1">
      <c r="A13" s="4" t="s">
        <v>75</v>
      </c>
      <c r="B13" s="4">
        <f>7542.1/10^6</f>
        <v>7.5421000000000004E-3</v>
      </c>
      <c r="C13" s="5" t="s">
        <v>59</v>
      </c>
      <c r="D13" s="7" t="s">
        <v>76</v>
      </c>
    </row>
    <row r="14" spans="1:52" ht="12.75" customHeight="1">
      <c r="A14" s="85" t="s">
        <v>77</v>
      </c>
      <c r="B14" s="4">
        <v>17.8</v>
      </c>
      <c r="C14" s="4" t="s">
        <v>78</v>
      </c>
      <c r="D14" s="7" t="s">
        <v>79</v>
      </c>
      <c r="E14" s="6">
        <f>15.6/10^6</f>
        <v>1.56E-5</v>
      </c>
    </row>
    <row r="15" spans="1:52" ht="12.75" customHeight="1">
      <c r="A15" s="90"/>
      <c r="B15" s="4">
        <v>24.5</v>
      </c>
      <c r="C15" s="4" t="s">
        <v>78</v>
      </c>
      <c r="D15" s="7" t="s">
        <v>80</v>
      </c>
    </row>
    <row r="16" spans="1:52" ht="12.75" customHeight="1">
      <c r="D16" s="14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</row>
    <row r="17" spans="1:52" ht="12.75" customHeight="1">
      <c r="A17" s="2" t="s">
        <v>81</v>
      </c>
      <c r="B17" s="2"/>
      <c r="C17" s="5"/>
      <c r="D17" s="7"/>
    </row>
    <row r="18" spans="1:52" ht="12.75" customHeight="1">
      <c r="A18" s="4" t="s">
        <v>69</v>
      </c>
      <c r="B18" s="12" t="s">
        <v>82</v>
      </c>
      <c r="C18" s="5" t="s">
        <v>71</v>
      </c>
      <c r="D18" s="7" t="s">
        <v>83</v>
      </c>
    </row>
    <row r="19" spans="1:52" ht="12.75" customHeight="1">
      <c r="A19" s="5" t="s">
        <v>73</v>
      </c>
      <c r="B19" s="4">
        <f>1166.3/10^6</f>
        <v>1.1662999999999999E-3</v>
      </c>
      <c r="C19" s="5" t="s">
        <v>59</v>
      </c>
      <c r="D19" s="7" t="s">
        <v>83</v>
      </c>
    </row>
    <row r="20" spans="1:52" ht="12.75" customHeight="1">
      <c r="A20" s="4" t="s">
        <v>75</v>
      </c>
      <c r="B20" s="4">
        <f>7542.1/10^6</f>
        <v>7.5421000000000004E-3</v>
      </c>
      <c r="C20" s="5" t="s">
        <v>59</v>
      </c>
      <c r="D20" s="7" t="s">
        <v>76</v>
      </c>
    </row>
    <row r="21" spans="1:52" ht="12.75" customHeight="1">
      <c r="A21" s="15" t="s">
        <v>77</v>
      </c>
      <c r="B21" s="4">
        <v>24.5</v>
      </c>
      <c r="C21" s="4" t="s">
        <v>78</v>
      </c>
      <c r="D21" s="7" t="s">
        <v>83</v>
      </c>
    </row>
    <row r="22" spans="1:52" ht="12.75" customHeight="1">
      <c r="A22" s="16"/>
      <c r="B22" s="10"/>
      <c r="D22" s="7"/>
    </row>
    <row r="23" spans="1:52" ht="13.5" customHeight="1">
      <c r="D23" s="7"/>
    </row>
    <row r="24" spans="1:52" ht="12.75" customHeight="1"/>
    <row r="25" spans="1:52" ht="12.75" customHeight="1">
      <c r="A25" s="2" t="s">
        <v>84</v>
      </c>
      <c r="B25" s="2"/>
    </row>
    <row r="26" spans="1:52" ht="12.75" customHeight="1">
      <c r="A26" s="4" t="s">
        <v>85</v>
      </c>
      <c r="B26" s="12" t="s">
        <v>82</v>
      </c>
      <c r="C26" s="5" t="s">
        <v>71</v>
      </c>
      <c r="D26" s="7" t="s">
        <v>83</v>
      </c>
    </row>
    <row r="27" spans="1:52" ht="12.75" customHeight="1">
      <c r="F27" s="17"/>
    </row>
    <row r="28" spans="1:52" ht="12.75" customHeight="1"/>
    <row r="29" spans="1:52" ht="12.75" customHeight="1">
      <c r="A29" s="2" t="s">
        <v>86</v>
      </c>
      <c r="B29" s="2" t="s">
        <v>87</v>
      </c>
      <c r="C29" s="3"/>
      <c r="D29" s="18">
        <f>B20*P5*20</f>
        <v>884.88442459999999</v>
      </c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</row>
    <row r="30" spans="1:52" ht="12.75" customHeight="1">
      <c r="A30" s="4" t="s">
        <v>88</v>
      </c>
      <c r="B30" s="4">
        <v>0.03</v>
      </c>
    </row>
    <row r="31" spans="1:52" ht="12.75" customHeight="1">
      <c r="A31" s="4" t="s">
        <v>89</v>
      </c>
      <c r="B31" s="4">
        <v>0.08</v>
      </c>
    </row>
    <row r="32" spans="1:52" ht="12.75" customHeight="1">
      <c r="A32" s="4" t="s">
        <v>90</v>
      </c>
      <c r="B32" s="4">
        <v>0.1</v>
      </c>
    </row>
    <row r="33" spans="1:52" ht="12.75" customHeight="1"/>
    <row r="34" spans="1:52" ht="12.75" customHeight="1"/>
    <row r="35" spans="1:52" ht="12.75" customHeight="1"/>
    <row r="36" spans="1:52" ht="12.75" customHeight="1">
      <c r="A36" s="1" t="s">
        <v>91</v>
      </c>
    </row>
    <row r="37" spans="1:52" ht="12.75" customHeight="1">
      <c r="B37" s="6" t="s">
        <v>55</v>
      </c>
      <c r="C37" s="6" t="s">
        <v>92</v>
      </c>
      <c r="D37" s="6" t="s">
        <v>93</v>
      </c>
      <c r="E37" s="6" t="s">
        <v>94</v>
      </c>
      <c r="F37" s="6" t="s">
        <v>95</v>
      </c>
      <c r="G37" s="6" t="s">
        <v>96</v>
      </c>
      <c r="H37" s="6" t="s">
        <v>97</v>
      </c>
      <c r="I37" s="6" t="s">
        <v>98</v>
      </c>
      <c r="J37" s="6" t="s">
        <v>99</v>
      </c>
      <c r="K37" s="6" t="s">
        <v>100</v>
      </c>
      <c r="L37" s="6" t="s">
        <v>101</v>
      </c>
      <c r="M37" s="6" t="s">
        <v>102</v>
      </c>
      <c r="N37" s="6" t="s">
        <v>103</v>
      </c>
      <c r="O37" s="6" t="s">
        <v>104</v>
      </c>
      <c r="P37" s="6" t="s">
        <v>105</v>
      </c>
      <c r="Q37" s="6" t="s">
        <v>106</v>
      </c>
      <c r="R37" s="6" t="s">
        <v>107</v>
      </c>
      <c r="S37" s="6" t="s">
        <v>108</v>
      </c>
      <c r="T37" s="6" t="s">
        <v>109</v>
      </c>
      <c r="U37" s="6" t="s">
        <v>110</v>
      </c>
      <c r="V37" s="6" t="s">
        <v>111</v>
      </c>
      <c r="W37" s="6" t="s">
        <v>112</v>
      </c>
      <c r="X37" s="6" t="s">
        <v>113</v>
      </c>
      <c r="Y37" s="6" t="s">
        <v>114</v>
      </c>
      <c r="Z37" s="6" t="s">
        <v>115</v>
      </c>
      <c r="AA37" s="6" t="s">
        <v>116</v>
      </c>
      <c r="AB37" s="6" t="s">
        <v>117</v>
      </c>
      <c r="AC37" s="6" t="s">
        <v>118</v>
      </c>
      <c r="AD37" s="6" t="s">
        <v>119</v>
      </c>
      <c r="AE37" s="6" t="s">
        <v>120</v>
      </c>
      <c r="AF37" s="6" t="s">
        <v>121</v>
      </c>
      <c r="AG37" s="6" t="s">
        <v>122</v>
      </c>
      <c r="AH37" s="6" t="s">
        <v>123</v>
      </c>
      <c r="AI37" s="6" t="s">
        <v>124</v>
      </c>
      <c r="AJ37" s="6" t="s">
        <v>125</v>
      </c>
      <c r="AK37" s="6" t="s">
        <v>126</v>
      </c>
      <c r="AL37" s="6" t="s">
        <v>127</v>
      </c>
      <c r="AM37" s="6" t="s">
        <v>128</v>
      </c>
      <c r="AN37" s="6" t="s">
        <v>129</v>
      </c>
      <c r="AO37" s="6" t="s">
        <v>130</v>
      </c>
      <c r="AP37" s="6" t="s">
        <v>131</v>
      </c>
      <c r="AQ37" s="6" t="s">
        <v>132</v>
      </c>
      <c r="AR37" s="6" t="s">
        <v>133</v>
      </c>
      <c r="AS37" s="6" t="s">
        <v>134</v>
      </c>
      <c r="AT37" s="6" t="s">
        <v>135</v>
      </c>
      <c r="AU37" s="6" t="s">
        <v>136</v>
      </c>
      <c r="AV37" s="6" t="s">
        <v>137</v>
      </c>
      <c r="AW37" s="6" t="s">
        <v>138</v>
      </c>
      <c r="AX37" s="6" t="s">
        <v>139</v>
      </c>
      <c r="AY37" s="6" t="s">
        <v>140</v>
      </c>
      <c r="AZ37" s="6"/>
    </row>
    <row r="38" spans="1:52" ht="12.75" customHeight="1">
      <c r="B38" s="19">
        <v>0</v>
      </c>
      <c r="C38" s="19">
        <v>1</v>
      </c>
      <c r="D38" s="19">
        <v>2</v>
      </c>
      <c r="E38" s="19">
        <v>3</v>
      </c>
      <c r="F38" s="19">
        <v>4</v>
      </c>
      <c r="G38" s="19">
        <v>5</v>
      </c>
      <c r="H38" s="19">
        <v>6</v>
      </c>
      <c r="I38" s="19">
        <v>7</v>
      </c>
      <c r="J38" s="19">
        <v>8</v>
      </c>
      <c r="K38" s="19">
        <v>9</v>
      </c>
      <c r="L38" s="19">
        <v>10</v>
      </c>
      <c r="M38" s="19">
        <v>11</v>
      </c>
      <c r="N38" s="19">
        <v>12</v>
      </c>
      <c r="O38" s="19">
        <v>13</v>
      </c>
      <c r="P38" s="19">
        <v>14</v>
      </c>
      <c r="Q38" s="19">
        <v>15</v>
      </c>
      <c r="R38" s="19">
        <v>16</v>
      </c>
      <c r="S38" s="19">
        <v>17</v>
      </c>
      <c r="T38" s="19">
        <v>18</v>
      </c>
      <c r="U38" s="19">
        <v>19</v>
      </c>
      <c r="V38" s="19">
        <v>20</v>
      </c>
      <c r="W38" s="19">
        <v>21</v>
      </c>
      <c r="X38" s="19">
        <v>22</v>
      </c>
      <c r="Y38" s="19">
        <v>23</v>
      </c>
      <c r="Z38" s="19">
        <v>24</v>
      </c>
      <c r="AA38" s="19">
        <v>25</v>
      </c>
      <c r="AB38" s="19">
        <v>26</v>
      </c>
      <c r="AC38" s="19">
        <v>27</v>
      </c>
      <c r="AD38" s="19">
        <v>28</v>
      </c>
      <c r="AE38" s="19">
        <v>29</v>
      </c>
      <c r="AF38" s="19">
        <v>30</v>
      </c>
      <c r="AG38" s="19">
        <v>31</v>
      </c>
      <c r="AH38" s="19">
        <v>32</v>
      </c>
      <c r="AI38" s="19">
        <v>33</v>
      </c>
      <c r="AJ38" s="19">
        <v>34</v>
      </c>
      <c r="AK38" s="19">
        <v>35</v>
      </c>
      <c r="AL38" s="19">
        <v>36</v>
      </c>
      <c r="AM38" s="19">
        <v>37</v>
      </c>
      <c r="AN38" s="19">
        <v>38</v>
      </c>
      <c r="AO38" s="19">
        <v>39</v>
      </c>
      <c r="AP38" s="19">
        <v>40</v>
      </c>
      <c r="AQ38" s="19">
        <v>41</v>
      </c>
      <c r="AR38" s="19">
        <v>42</v>
      </c>
      <c r="AS38" s="19">
        <v>43</v>
      </c>
      <c r="AT38" s="19">
        <v>44</v>
      </c>
      <c r="AU38" s="19">
        <v>45</v>
      </c>
      <c r="AV38" s="19">
        <v>46</v>
      </c>
      <c r="AW38" s="19">
        <v>47</v>
      </c>
      <c r="AX38" s="19">
        <v>48</v>
      </c>
      <c r="AY38" s="19">
        <v>49</v>
      </c>
      <c r="AZ38" s="30"/>
    </row>
    <row r="39" spans="1:52" ht="12.75" customHeight="1">
      <c r="A39" s="4" t="s">
        <v>53</v>
      </c>
      <c r="B39" s="4">
        <f>B4*O4</f>
        <v>61.268000000000001</v>
      </c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10"/>
    </row>
    <row r="40" spans="1:52" ht="12.75" customHeight="1">
      <c r="A40" s="4" t="s">
        <v>58</v>
      </c>
      <c r="C40" s="20">
        <f t="shared" ref="C40:AY40" si="0">$B$5*$O$5</f>
        <v>0.25565998000000001</v>
      </c>
      <c r="D40" s="20">
        <f t="shared" si="0"/>
        <v>0.25565998000000001</v>
      </c>
      <c r="E40" s="20">
        <f t="shared" si="0"/>
        <v>0.25565998000000001</v>
      </c>
      <c r="F40" s="20">
        <f t="shared" si="0"/>
        <v>0.25565998000000001</v>
      </c>
      <c r="G40" s="20">
        <f t="shared" si="0"/>
        <v>0.25565998000000001</v>
      </c>
      <c r="H40" s="20">
        <f t="shared" si="0"/>
        <v>0.25565998000000001</v>
      </c>
      <c r="I40" s="20">
        <f t="shared" si="0"/>
        <v>0.25565998000000001</v>
      </c>
      <c r="J40" s="20">
        <f t="shared" si="0"/>
        <v>0.25565998000000001</v>
      </c>
      <c r="K40" s="20">
        <f t="shared" si="0"/>
        <v>0.25565998000000001</v>
      </c>
      <c r="L40" s="20">
        <f t="shared" si="0"/>
        <v>0.25565998000000001</v>
      </c>
      <c r="M40" s="20">
        <f t="shared" si="0"/>
        <v>0.25565998000000001</v>
      </c>
      <c r="N40" s="20">
        <f t="shared" si="0"/>
        <v>0.25565998000000001</v>
      </c>
      <c r="O40" s="20">
        <f t="shared" si="0"/>
        <v>0.25565998000000001</v>
      </c>
      <c r="P40" s="20">
        <f t="shared" si="0"/>
        <v>0.25565998000000001</v>
      </c>
      <c r="Q40" s="20">
        <f t="shared" si="0"/>
        <v>0.25565998000000001</v>
      </c>
      <c r="R40" s="20">
        <f t="shared" si="0"/>
        <v>0.25565998000000001</v>
      </c>
      <c r="S40" s="20">
        <f t="shared" si="0"/>
        <v>0.25565998000000001</v>
      </c>
      <c r="T40" s="20">
        <f t="shared" si="0"/>
        <v>0.25565998000000001</v>
      </c>
      <c r="U40" s="20">
        <f t="shared" si="0"/>
        <v>0.25565998000000001</v>
      </c>
      <c r="V40" s="20">
        <f t="shared" si="0"/>
        <v>0.25565998000000001</v>
      </c>
      <c r="W40" s="20">
        <f t="shared" si="0"/>
        <v>0.25565998000000001</v>
      </c>
      <c r="X40" s="20">
        <f t="shared" si="0"/>
        <v>0.25565998000000001</v>
      </c>
      <c r="Y40" s="20">
        <f t="shared" si="0"/>
        <v>0.25565998000000001</v>
      </c>
      <c r="Z40" s="20">
        <f t="shared" si="0"/>
        <v>0.25565998000000001</v>
      </c>
      <c r="AA40" s="20">
        <f t="shared" si="0"/>
        <v>0.25565998000000001</v>
      </c>
      <c r="AB40" s="20">
        <f t="shared" si="0"/>
        <v>0.25565998000000001</v>
      </c>
      <c r="AC40" s="20">
        <f t="shared" si="0"/>
        <v>0.25565998000000001</v>
      </c>
      <c r="AD40" s="20">
        <f t="shared" si="0"/>
        <v>0.25565998000000001</v>
      </c>
      <c r="AE40" s="20">
        <f t="shared" si="0"/>
        <v>0.25565998000000001</v>
      </c>
      <c r="AF40" s="20">
        <f t="shared" si="0"/>
        <v>0.25565998000000001</v>
      </c>
      <c r="AG40" s="20">
        <f t="shared" si="0"/>
        <v>0.25565998000000001</v>
      </c>
      <c r="AH40" s="20">
        <f t="shared" si="0"/>
        <v>0.25565998000000001</v>
      </c>
      <c r="AI40" s="20">
        <f t="shared" si="0"/>
        <v>0.25565998000000001</v>
      </c>
      <c r="AJ40" s="20">
        <f t="shared" si="0"/>
        <v>0.25565998000000001</v>
      </c>
      <c r="AK40" s="20">
        <f t="shared" si="0"/>
        <v>0.25565998000000001</v>
      </c>
      <c r="AL40" s="20">
        <f t="shared" si="0"/>
        <v>0.25565998000000001</v>
      </c>
      <c r="AM40" s="20">
        <f t="shared" si="0"/>
        <v>0.25565998000000001</v>
      </c>
      <c r="AN40" s="20">
        <f t="shared" si="0"/>
        <v>0.25565998000000001</v>
      </c>
      <c r="AO40" s="20">
        <f t="shared" si="0"/>
        <v>0.25565998000000001</v>
      </c>
      <c r="AP40" s="20">
        <f t="shared" si="0"/>
        <v>0.25565998000000001</v>
      </c>
      <c r="AQ40" s="20">
        <f t="shared" si="0"/>
        <v>0.25565998000000001</v>
      </c>
      <c r="AR40" s="20">
        <f t="shared" si="0"/>
        <v>0.25565998000000001</v>
      </c>
      <c r="AS40" s="20">
        <f t="shared" si="0"/>
        <v>0.25565998000000001</v>
      </c>
      <c r="AT40" s="20">
        <f t="shared" si="0"/>
        <v>0.25565998000000001</v>
      </c>
      <c r="AU40" s="20">
        <f t="shared" si="0"/>
        <v>0.25565998000000001</v>
      </c>
      <c r="AV40" s="20">
        <f t="shared" si="0"/>
        <v>0.25565998000000001</v>
      </c>
      <c r="AW40" s="20">
        <f t="shared" si="0"/>
        <v>0.25565998000000001</v>
      </c>
      <c r="AX40" s="20">
        <f t="shared" si="0"/>
        <v>0.25565998000000001</v>
      </c>
      <c r="AY40" s="20">
        <f t="shared" si="0"/>
        <v>0.25565998000000001</v>
      </c>
      <c r="AZ40" s="18"/>
    </row>
    <row r="41" spans="1:52" ht="12.75" customHeight="1">
      <c r="A41" s="4" t="s">
        <v>62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10"/>
    </row>
    <row r="42" spans="1:52" ht="12.75" customHeight="1">
      <c r="A42" s="4" t="s">
        <v>64</v>
      </c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10"/>
    </row>
    <row r="43" spans="1:52" ht="12.75" customHeight="1">
      <c r="A43" s="21" t="s">
        <v>142</v>
      </c>
      <c r="B43" s="22">
        <f t="shared" ref="B43:AY43" si="1">SUM(B39:B42)</f>
        <v>61.268000000000001</v>
      </c>
      <c r="C43" s="23">
        <f t="shared" si="1"/>
        <v>0.25565998000000001</v>
      </c>
      <c r="D43" s="23">
        <f t="shared" si="1"/>
        <v>0.25565998000000001</v>
      </c>
      <c r="E43" s="23">
        <f t="shared" si="1"/>
        <v>0.25565998000000001</v>
      </c>
      <c r="F43" s="23">
        <f t="shared" si="1"/>
        <v>0.25565998000000001</v>
      </c>
      <c r="G43" s="23">
        <f t="shared" si="1"/>
        <v>0.25565998000000001</v>
      </c>
      <c r="H43" s="23">
        <f t="shared" si="1"/>
        <v>0.25565998000000001</v>
      </c>
      <c r="I43" s="23">
        <f t="shared" si="1"/>
        <v>0.25565998000000001</v>
      </c>
      <c r="J43" s="23">
        <f t="shared" si="1"/>
        <v>0.25565998000000001</v>
      </c>
      <c r="K43" s="23">
        <f t="shared" si="1"/>
        <v>0.25565998000000001</v>
      </c>
      <c r="L43" s="23">
        <f t="shared" si="1"/>
        <v>0.25565998000000001</v>
      </c>
      <c r="M43" s="23">
        <f t="shared" si="1"/>
        <v>0.25565998000000001</v>
      </c>
      <c r="N43" s="23">
        <f t="shared" si="1"/>
        <v>0.25565998000000001</v>
      </c>
      <c r="O43" s="23">
        <f t="shared" si="1"/>
        <v>0.25565998000000001</v>
      </c>
      <c r="P43" s="23">
        <f t="shared" si="1"/>
        <v>0.25565998000000001</v>
      </c>
      <c r="Q43" s="23">
        <f t="shared" si="1"/>
        <v>0.25565998000000001</v>
      </c>
      <c r="R43" s="23">
        <f t="shared" si="1"/>
        <v>0.25565998000000001</v>
      </c>
      <c r="S43" s="23">
        <f t="shared" si="1"/>
        <v>0.25565998000000001</v>
      </c>
      <c r="T43" s="23">
        <f t="shared" si="1"/>
        <v>0.25565998000000001</v>
      </c>
      <c r="U43" s="23">
        <f t="shared" si="1"/>
        <v>0.25565998000000001</v>
      </c>
      <c r="V43" s="23">
        <f t="shared" si="1"/>
        <v>0.25565998000000001</v>
      </c>
      <c r="W43" s="23">
        <f t="shared" si="1"/>
        <v>0.25565998000000001</v>
      </c>
      <c r="X43" s="23">
        <f t="shared" si="1"/>
        <v>0.25565998000000001</v>
      </c>
      <c r="Y43" s="23">
        <f t="shared" si="1"/>
        <v>0.25565998000000001</v>
      </c>
      <c r="Z43" s="23">
        <f t="shared" si="1"/>
        <v>0.25565998000000001</v>
      </c>
      <c r="AA43" s="23">
        <f t="shared" si="1"/>
        <v>0.25565998000000001</v>
      </c>
      <c r="AB43" s="23">
        <f t="shared" si="1"/>
        <v>0.25565998000000001</v>
      </c>
      <c r="AC43" s="23">
        <f t="shared" si="1"/>
        <v>0.25565998000000001</v>
      </c>
      <c r="AD43" s="23">
        <f t="shared" si="1"/>
        <v>0.25565998000000001</v>
      </c>
      <c r="AE43" s="23">
        <f t="shared" si="1"/>
        <v>0.25565998000000001</v>
      </c>
      <c r="AF43" s="23">
        <f t="shared" si="1"/>
        <v>0.25565998000000001</v>
      </c>
      <c r="AG43" s="23">
        <f t="shared" si="1"/>
        <v>0.25565998000000001</v>
      </c>
      <c r="AH43" s="23">
        <f t="shared" si="1"/>
        <v>0.25565998000000001</v>
      </c>
      <c r="AI43" s="23">
        <f t="shared" si="1"/>
        <v>0.25565998000000001</v>
      </c>
      <c r="AJ43" s="23">
        <f t="shared" si="1"/>
        <v>0.25565998000000001</v>
      </c>
      <c r="AK43" s="23">
        <f t="shared" si="1"/>
        <v>0.25565998000000001</v>
      </c>
      <c r="AL43" s="23">
        <f t="shared" si="1"/>
        <v>0.25565998000000001</v>
      </c>
      <c r="AM43" s="23">
        <f t="shared" si="1"/>
        <v>0.25565998000000001</v>
      </c>
      <c r="AN43" s="23">
        <f t="shared" si="1"/>
        <v>0.25565998000000001</v>
      </c>
      <c r="AO43" s="23">
        <f t="shared" si="1"/>
        <v>0.25565998000000001</v>
      </c>
      <c r="AP43" s="23">
        <f t="shared" si="1"/>
        <v>0.25565998000000001</v>
      </c>
      <c r="AQ43" s="23">
        <f t="shared" si="1"/>
        <v>0.25565998000000001</v>
      </c>
      <c r="AR43" s="23">
        <f t="shared" si="1"/>
        <v>0.25565998000000001</v>
      </c>
      <c r="AS43" s="23">
        <f t="shared" si="1"/>
        <v>0.25565998000000001</v>
      </c>
      <c r="AT43" s="23">
        <f t="shared" si="1"/>
        <v>0.25565998000000001</v>
      </c>
      <c r="AU43" s="23">
        <f t="shared" si="1"/>
        <v>0.25565998000000001</v>
      </c>
      <c r="AV43" s="23">
        <f t="shared" si="1"/>
        <v>0.25565998000000001</v>
      </c>
      <c r="AW43" s="23">
        <f t="shared" si="1"/>
        <v>0.25565998000000001</v>
      </c>
      <c r="AX43" s="23">
        <f t="shared" si="1"/>
        <v>0.25565998000000001</v>
      </c>
      <c r="AY43" s="23">
        <f t="shared" si="1"/>
        <v>0.25565998000000001</v>
      </c>
      <c r="AZ43" s="18"/>
    </row>
    <row r="44" spans="1:52" ht="12.75" customHeight="1">
      <c r="A44" s="24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91"/>
      <c r="AA44" s="25"/>
      <c r="AB44" s="25"/>
      <c r="AC44" s="25"/>
      <c r="AD44" s="25"/>
      <c r="AE44" s="25"/>
      <c r="AF44" s="25"/>
      <c r="AG44" s="25"/>
      <c r="AH44" s="25"/>
      <c r="AI44" s="25"/>
      <c r="AJ44" s="25"/>
      <c r="AK44" s="25"/>
      <c r="AL44" s="25"/>
      <c r="AM44" s="25"/>
      <c r="AN44" s="25"/>
      <c r="AO44" s="25"/>
      <c r="AP44" s="25"/>
      <c r="AQ44" s="25"/>
      <c r="AR44" s="25"/>
      <c r="AS44" s="25"/>
      <c r="AT44" s="25"/>
      <c r="AU44" s="25"/>
      <c r="AV44" s="25"/>
      <c r="AW44" s="25"/>
      <c r="AX44" s="25"/>
      <c r="AY44" s="25"/>
      <c r="AZ44" s="18"/>
    </row>
    <row r="45" spans="1:52" ht="12.75" customHeight="1">
      <c r="A45" s="4" t="s">
        <v>69</v>
      </c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92">
        <v>87.129000000000005</v>
      </c>
      <c r="M45" s="92">
        <v>22.579000000000001</v>
      </c>
      <c r="N45" s="91">
        <v>0</v>
      </c>
      <c r="O45" s="92">
        <v>25.850999999999999</v>
      </c>
      <c r="P45" s="91">
        <v>0</v>
      </c>
      <c r="Q45" s="92">
        <v>29.597000000000001</v>
      </c>
      <c r="R45" s="91">
        <v>0</v>
      </c>
      <c r="S45" s="92">
        <v>33.884999999999998</v>
      </c>
      <c r="T45" s="91">
        <v>0</v>
      </c>
      <c r="U45" s="92">
        <v>38.795000000000002</v>
      </c>
      <c r="V45" s="92">
        <v>194.55699999999999</v>
      </c>
      <c r="W45" s="92">
        <v>44.417000000000002</v>
      </c>
      <c r="X45" s="91">
        <v>0</v>
      </c>
      <c r="Y45" s="92">
        <v>50.853000000000002</v>
      </c>
      <c r="Z45" s="91">
        <v>0</v>
      </c>
      <c r="AA45" s="92">
        <v>58.220999999999997</v>
      </c>
      <c r="AB45" s="91">
        <v>0</v>
      </c>
      <c r="AC45" s="92">
        <v>66.658000000000001</v>
      </c>
      <c r="AD45" s="91">
        <v>0</v>
      </c>
      <c r="AE45" s="92">
        <v>76.316000000000003</v>
      </c>
      <c r="AF45" s="92">
        <v>337.16</v>
      </c>
      <c r="AG45" s="92">
        <v>87.373999999999995</v>
      </c>
      <c r="AH45" s="91">
        <v>0</v>
      </c>
      <c r="AI45" s="92">
        <v>100.035</v>
      </c>
      <c r="AJ45" s="91">
        <v>0</v>
      </c>
      <c r="AK45" s="92">
        <v>114.53</v>
      </c>
      <c r="AL45" s="91">
        <v>0</v>
      </c>
      <c r="AM45" s="92">
        <v>131.126</v>
      </c>
      <c r="AN45" s="91">
        <v>0</v>
      </c>
      <c r="AO45" s="92">
        <v>150.126</v>
      </c>
      <c r="AP45" s="92">
        <v>2652.982</v>
      </c>
      <c r="AQ45" s="92">
        <v>171.87899999999999</v>
      </c>
      <c r="AR45" s="91">
        <v>0</v>
      </c>
      <c r="AS45" s="92">
        <v>196.78399999999999</v>
      </c>
      <c r="AT45" s="91">
        <v>0</v>
      </c>
      <c r="AU45" s="92">
        <v>225.298</v>
      </c>
      <c r="AV45" s="91">
        <v>0</v>
      </c>
      <c r="AW45" s="92">
        <v>257.94400000000002</v>
      </c>
      <c r="AX45" s="91">
        <v>0</v>
      </c>
      <c r="AY45" s="92">
        <v>295.32</v>
      </c>
      <c r="AZ45" s="18"/>
    </row>
    <row r="46" spans="1:52" ht="12.75" customHeight="1">
      <c r="A46" s="6" t="s">
        <v>73</v>
      </c>
      <c r="B46" s="20">
        <f t="shared" ref="B46:AY46" si="2">$B$12*$O$5</f>
        <v>25.269172429999998</v>
      </c>
      <c r="C46" s="20">
        <f t="shared" si="2"/>
        <v>25.269172429999998</v>
      </c>
      <c r="D46" s="20">
        <f t="shared" si="2"/>
        <v>25.269172429999998</v>
      </c>
      <c r="E46" s="20">
        <f t="shared" si="2"/>
        <v>25.269172429999998</v>
      </c>
      <c r="F46" s="20">
        <f t="shared" si="2"/>
        <v>25.269172429999998</v>
      </c>
      <c r="G46" s="20">
        <f t="shared" si="2"/>
        <v>25.269172429999998</v>
      </c>
      <c r="H46" s="20">
        <f t="shared" si="2"/>
        <v>25.269172429999998</v>
      </c>
      <c r="I46" s="20">
        <f t="shared" si="2"/>
        <v>25.269172429999998</v>
      </c>
      <c r="J46" s="20">
        <f t="shared" si="2"/>
        <v>25.269172429999998</v>
      </c>
      <c r="K46" s="20">
        <f t="shared" si="2"/>
        <v>25.269172429999998</v>
      </c>
      <c r="L46" s="20">
        <f t="shared" si="2"/>
        <v>25.269172429999998</v>
      </c>
      <c r="M46" s="20">
        <f t="shared" si="2"/>
        <v>25.269172429999998</v>
      </c>
      <c r="N46" s="20">
        <f t="shared" si="2"/>
        <v>25.269172429999998</v>
      </c>
      <c r="O46" s="20">
        <f t="shared" si="2"/>
        <v>25.269172429999998</v>
      </c>
      <c r="P46" s="20">
        <f t="shared" si="2"/>
        <v>25.269172429999998</v>
      </c>
      <c r="Q46" s="20">
        <f t="shared" si="2"/>
        <v>25.269172429999998</v>
      </c>
      <c r="R46" s="20">
        <f t="shared" si="2"/>
        <v>25.269172429999998</v>
      </c>
      <c r="S46" s="20">
        <f t="shared" si="2"/>
        <v>25.269172429999998</v>
      </c>
      <c r="T46" s="20">
        <f t="shared" si="2"/>
        <v>25.269172429999998</v>
      </c>
      <c r="U46" s="20">
        <f t="shared" si="2"/>
        <v>25.269172429999998</v>
      </c>
      <c r="V46" s="20">
        <f t="shared" si="2"/>
        <v>25.269172429999998</v>
      </c>
      <c r="W46" s="20">
        <f t="shared" si="2"/>
        <v>25.269172429999998</v>
      </c>
      <c r="X46" s="20">
        <f t="shared" si="2"/>
        <v>25.269172429999998</v>
      </c>
      <c r="Y46" s="20">
        <f t="shared" si="2"/>
        <v>25.269172429999998</v>
      </c>
      <c r="Z46" s="20">
        <f t="shared" si="2"/>
        <v>25.269172429999998</v>
      </c>
      <c r="AA46" s="20">
        <f t="shared" si="2"/>
        <v>25.269172429999998</v>
      </c>
      <c r="AB46" s="20">
        <f t="shared" si="2"/>
        <v>25.269172429999998</v>
      </c>
      <c r="AC46" s="20">
        <f t="shared" si="2"/>
        <v>25.269172429999998</v>
      </c>
      <c r="AD46" s="20">
        <f t="shared" si="2"/>
        <v>25.269172429999998</v>
      </c>
      <c r="AE46" s="20">
        <f t="shared" si="2"/>
        <v>25.269172429999998</v>
      </c>
      <c r="AF46" s="20">
        <f t="shared" si="2"/>
        <v>25.269172429999998</v>
      </c>
      <c r="AG46" s="20">
        <f t="shared" si="2"/>
        <v>25.269172429999998</v>
      </c>
      <c r="AH46" s="20">
        <f t="shared" si="2"/>
        <v>25.269172429999998</v>
      </c>
      <c r="AI46" s="20">
        <f t="shared" si="2"/>
        <v>25.269172429999998</v>
      </c>
      <c r="AJ46" s="20">
        <f t="shared" si="2"/>
        <v>25.269172429999998</v>
      </c>
      <c r="AK46" s="20">
        <f t="shared" si="2"/>
        <v>25.269172429999998</v>
      </c>
      <c r="AL46" s="20">
        <f t="shared" si="2"/>
        <v>25.269172429999998</v>
      </c>
      <c r="AM46" s="20">
        <f t="shared" si="2"/>
        <v>25.269172429999998</v>
      </c>
      <c r="AN46" s="20">
        <f t="shared" si="2"/>
        <v>25.269172429999998</v>
      </c>
      <c r="AO46" s="20">
        <f t="shared" si="2"/>
        <v>25.269172429999998</v>
      </c>
      <c r="AP46" s="20">
        <f t="shared" si="2"/>
        <v>25.269172429999998</v>
      </c>
      <c r="AQ46" s="20">
        <f t="shared" si="2"/>
        <v>25.269172429999998</v>
      </c>
      <c r="AR46" s="20">
        <f t="shared" si="2"/>
        <v>25.269172429999998</v>
      </c>
      <c r="AS46" s="20">
        <f t="shared" si="2"/>
        <v>25.269172429999998</v>
      </c>
      <c r="AT46" s="20">
        <f t="shared" si="2"/>
        <v>25.269172429999998</v>
      </c>
      <c r="AU46" s="20">
        <f t="shared" si="2"/>
        <v>25.269172429999998</v>
      </c>
      <c r="AV46" s="20">
        <f t="shared" si="2"/>
        <v>25.269172429999998</v>
      </c>
      <c r="AW46" s="20">
        <f t="shared" si="2"/>
        <v>25.269172429999998</v>
      </c>
      <c r="AX46" s="20">
        <f t="shared" si="2"/>
        <v>25.269172429999998</v>
      </c>
      <c r="AY46" s="20">
        <f t="shared" si="2"/>
        <v>25.269172429999998</v>
      </c>
      <c r="AZ46" s="18"/>
    </row>
    <row r="47" spans="1:52" ht="12.75" customHeight="1">
      <c r="A47" s="4" t="s">
        <v>75</v>
      </c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17">
        <v>3268.1578562</v>
      </c>
      <c r="V47" s="27"/>
      <c r="W47" s="27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17">
        <v>3268.1578562</v>
      </c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18"/>
    </row>
    <row r="48" spans="1:52" ht="12.75" customHeight="1">
      <c r="A48" s="13" t="s">
        <v>77</v>
      </c>
      <c r="B48" s="20">
        <f t="shared" ref="B48:AY48" si="3">$E$14*$B$14*$E$5</f>
        <v>6.0162426479999995</v>
      </c>
      <c r="C48" s="20">
        <f t="shared" si="3"/>
        <v>6.0162426479999995</v>
      </c>
      <c r="D48" s="20">
        <f t="shared" si="3"/>
        <v>6.0162426479999995</v>
      </c>
      <c r="E48" s="20">
        <f t="shared" si="3"/>
        <v>6.0162426479999995</v>
      </c>
      <c r="F48" s="20">
        <f t="shared" si="3"/>
        <v>6.0162426479999995</v>
      </c>
      <c r="G48" s="20">
        <f t="shared" si="3"/>
        <v>6.0162426479999995</v>
      </c>
      <c r="H48" s="20">
        <f t="shared" si="3"/>
        <v>6.0162426479999995</v>
      </c>
      <c r="I48" s="20">
        <f t="shared" si="3"/>
        <v>6.0162426479999995</v>
      </c>
      <c r="J48" s="20">
        <f t="shared" si="3"/>
        <v>6.0162426479999995</v>
      </c>
      <c r="K48" s="20">
        <f t="shared" si="3"/>
        <v>6.0162426479999995</v>
      </c>
      <c r="L48" s="20">
        <f t="shared" si="3"/>
        <v>6.0162426479999995</v>
      </c>
      <c r="M48" s="20">
        <f t="shared" si="3"/>
        <v>6.0162426479999995</v>
      </c>
      <c r="N48" s="20">
        <f t="shared" si="3"/>
        <v>6.0162426479999995</v>
      </c>
      <c r="O48" s="20">
        <f t="shared" si="3"/>
        <v>6.0162426479999995</v>
      </c>
      <c r="P48" s="20">
        <f t="shared" si="3"/>
        <v>6.0162426479999995</v>
      </c>
      <c r="Q48" s="20">
        <f t="shared" si="3"/>
        <v>6.0162426479999995</v>
      </c>
      <c r="R48" s="20">
        <f t="shared" si="3"/>
        <v>6.0162426479999995</v>
      </c>
      <c r="S48" s="20">
        <f t="shared" si="3"/>
        <v>6.0162426479999995</v>
      </c>
      <c r="T48" s="20">
        <f t="shared" si="3"/>
        <v>6.0162426479999995</v>
      </c>
      <c r="U48" s="20">
        <f t="shared" si="3"/>
        <v>6.0162426479999995</v>
      </c>
      <c r="V48" s="20">
        <f t="shared" si="3"/>
        <v>6.0162426479999995</v>
      </c>
      <c r="W48" s="20">
        <f t="shared" si="3"/>
        <v>6.0162426479999995</v>
      </c>
      <c r="X48" s="20">
        <f t="shared" si="3"/>
        <v>6.0162426479999995</v>
      </c>
      <c r="Y48" s="20">
        <f t="shared" si="3"/>
        <v>6.0162426479999995</v>
      </c>
      <c r="Z48" s="20">
        <f t="shared" si="3"/>
        <v>6.0162426479999995</v>
      </c>
      <c r="AA48" s="20">
        <f t="shared" si="3"/>
        <v>6.0162426479999995</v>
      </c>
      <c r="AB48" s="20">
        <f t="shared" si="3"/>
        <v>6.0162426479999995</v>
      </c>
      <c r="AC48" s="20">
        <f t="shared" si="3"/>
        <v>6.0162426479999995</v>
      </c>
      <c r="AD48" s="20">
        <f t="shared" si="3"/>
        <v>6.0162426479999995</v>
      </c>
      <c r="AE48" s="20">
        <f t="shared" si="3"/>
        <v>6.0162426479999995</v>
      </c>
      <c r="AF48" s="20">
        <f t="shared" si="3"/>
        <v>6.0162426479999995</v>
      </c>
      <c r="AG48" s="20">
        <f t="shared" si="3"/>
        <v>6.0162426479999995</v>
      </c>
      <c r="AH48" s="20">
        <f t="shared" si="3"/>
        <v>6.0162426479999995</v>
      </c>
      <c r="AI48" s="20">
        <f t="shared" si="3"/>
        <v>6.0162426479999995</v>
      </c>
      <c r="AJ48" s="20">
        <f t="shared" si="3"/>
        <v>6.0162426479999995</v>
      </c>
      <c r="AK48" s="20">
        <f t="shared" si="3"/>
        <v>6.0162426479999995</v>
      </c>
      <c r="AL48" s="20">
        <f t="shared" si="3"/>
        <v>6.0162426479999995</v>
      </c>
      <c r="AM48" s="20">
        <f t="shared" si="3"/>
        <v>6.0162426479999995</v>
      </c>
      <c r="AN48" s="20">
        <f t="shared" si="3"/>
        <v>6.0162426479999995</v>
      </c>
      <c r="AO48" s="20">
        <f t="shared" si="3"/>
        <v>6.0162426479999995</v>
      </c>
      <c r="AP48" s="20">
        <f t="shared" si="3"/>
        <v>6.0162426479999995</v>
      </c>
      <c r="AQ48" s="20">
        <f t="shared" si="3"/>
        <v>6.0162426479999995</v>
      </c>
      <c r="AR48" s="20">
        <f t="shared" si="3"/>
        <v>6.0162426479999995</v>
      </c>
      <c r="AS48" s="20">
        <f t="shared" si="3"/>
        <v>6.0162426479999995</v>
      </c>
      <c r="AT48" s="20">
        <f t="shared" si="3"/>
        <v>6.0162426479999995</v>
      </c>
      <c r="AU48" s="20">
        <f t="shared" si="3"/>
        <v>6.0162426479999995</v>
      </c>
      <c r="AV48" s="20">
        <f t="shared" si="3"/>
        <v>6.0162426479999995</v>
      </c>
      <c r="AW48" s="20">
        <f t="shared" si="3"/>
        <v>6.0162426479999995</v>
      </c>
      <c r="AX48" s="20">
        <f t="shared" si="3"/>
        <v>6.0162426479999995</v>
      </c>
      <c r="AY48" s="20">
        <f t="shared" si="3"/>
        <v>6.0162426479999995</v>
      </c>
      <c r="AZ48" s="18"/>
    </row>
    <row r="49" spans="1:52" ht="12.75" customHeight="1">
      <c r="A49" s="2" t="s">
        <v>143</v>
      </c>
      <c r="B49" s="20">
        <f t="shared" ref="B49:AY49" si="4">SUM(B45:B48)</f>
        <v>31.285415077999996</v>
      </c>
      <c r="C49" s="20">
        <f t="shared" si="4"/>
        <v>31.285415077999996</v>
      </c>
      <c r="D49" s="20">
        <f t="shared" si="4"/>
        <v>31.285415077999996</v>
      </c>
      <c r="E49" s="20">
        <f t="shared" si="4"/>
        <v>31.285415077999996</v>
      </c>
      <c r="F49" s="20">
        <f t="shared" si="4"/>
        <v>31.285415077999996</v>
      </c>
      <c r="G49" s="20">
        <f t="shared" si="4"/>
        <v>31.285415077999996</v>
      </c>
      <c r="H49" s="20">
        <f t="shared" si="4"/>
        <v>31.285415077999996</v>
      </c>
      <c r="I49" s="20">
        <f t="shared" si="4"/>
        <v>31.285415077999996</v>
      </c>
      <c r="J49" s="20">
        <f t="shared" si="4"/>
        <v>31.285415077999996</v>
      </c>
      <c r="K49" s="20">
        <f t="shared" si="4"/>
        <v>31.285415077999996</v>
      </c>
      <c r="L49" s="20">
        <f t="shared" si="4"/>
        <v>118.414415078</v>
      </c>
      <c r="M49" s="20">
        <f t="shared" si="4"/>
        <v>53.864415078</v>
      </c>
      <c r="N49" s="20">
        <f t="shared" si="4"/>
        <v>31.285415077999996</v>
      </c>
      <c r="O49" s="20">
        <f t="shared" si="4"/>
        <v>57.136415077999999</v>
      </c>
      <c r="P49" s="20">
        <f t="shared" si="4"/>
        <v>31.285415077999996</v>
      </c>
      <c r="Q49" s="20">
        <f t="shared" si="4"/>
        <v>60.882415078000001</v>
      </c>
      <c r="R49" s="20">
        <f t="shared" si="4"/>
        <v>31.285415077999996</v>
      </c>
      <c r="S49" s="20">
        <f t="shared" si="4"/>
        <v>65.170415077999991</v>
      </c>
      <c r="T49" s="20">
        <f t="shared" si="4"/>
        <v>31.285415077999996</v>
      </c>
      <c r="U49" s="20">
        <f t="shared" si="4"/>
        <v>3338.238271278</v>
      </c>
      <c r="V49" s="20">
        <f t="shared" si="4"/>
        <v>225.84241507799999</v>
      </c>
      <c r="W49" s="20">
        <f t="shared" si="4"/>
        <v>75.702415078000001</v>
      </c>
      <c r="X49" s="20">
        <f t="shared" si="4"/>
        <v>31.285415077999996</v>
      </c>
      <c r="Y49" s="20">
        <f t="shared" si="4"/>
        <v>82.138415078000008</v>
      </c>
      <c r="Z49" s="20">
        <f t="shared" si="4"/>
        <v>31.285415077999996</v>
      </c>
      <c r="AA49" s="20">
        <f t="shared" si="4"/>
        <v>89.506415078000003</v>
      </c>
      <c r="AB49" s="20">
        <f t="shared" si="4"/>
        <v>31.285415077999996</v>
      </c>
      <c r="AC49" s="20">
        <f t="shared" si="4"/>
        <v>97.943415078000001</v>
      </c>
      <c r="AD49" s="20">
        <f t="shared" si="4"/>
        <v>31.285415077999996</v>
      </c>
      <c r="AE49" s="20">
        <f t="shared" si="4"/>
        <v>107.601415078</v>
      </c>
      <c r="AF49" s="20">
        <f t="shared" si="4"/>
        <v>368.445415078</v>
      </c>
      <c r="AG49" s="20">
        <f t="shared" si="4"/>
        <v>118.65941507799999</v>
      </c>
      <c r="AH49" s="20">
        <f t="shared" si="4"/>
        <v>31.285415077999996</v>
      </c>
      <c r="AI49" s="20">
        <f t="shared" si="4"/>
        <v>131.320415078</v>
      </c>
      <c r="AJ49" s="20">
        <f t="shared" si="4"/>
        <v>31.285415077999996</v>
      </c>
      <c r="AK49" s="20">
        <f t="shared" si="4"/>
        <v>145.815415078</v>
      </c>
      <c r="AL49" s="20">
        <f t="shared" si="4"/>
        <v>31.285415077999996</v>
      </c>
      <c r="AM49" s="20">
        <f t="shared" si="4"/>
        <v>162.411415078</v>
      </c>
      <c r="AN49" s="20">
        <f t="shared" si="4"/>
        <v>31.285415077999996</v>
      </c>
      <c r="AO49" s="20">
        <f t="shared" si="4"/>
        <v>3449.5692712780001</v>
      </c>
      <c r="AP49" s="20">
        <f t="shared" si="4"/>
        <v>2684.2674150779999</v>
      </c>
      <c r="AQ49" s="20">
        <f t="shared" si="4"/>
        <v>203.16441507799999</v>
      </c>
      <c r="AR49" s="20">
        <f t="shared" si="4"/>
        <v>31.285415077999996</v>
      </c>
      <c r="AS49" s="20">
        <f t="shared" si="4"/>
        <v>228.06941507799999</v>
      </c>
      <c r="AT49" s="20">
        <f t="shared" si="4"/>
        <v>31.285415077999996</v>
      </c>
      <c r="AU49" s="20">
        <f t="shared" si="4"/>
        <v>256.58341507799997</v>
      </c>
      <c r="AV49" s="20">
        <f t="shared" si="4"/>
        <v>31.285415077999996</v>
      </c>
      <c r="AW49" s="20">
        <f t="shared" si="4"/>
        <v>289.22941507799999</v>
      </c>
      <c r="AX49" s="20">
        <f t="shared" si="4"/>
        <v>31.285415077999996</v>
      </c>
      <c r="AY49" s="20">
        <f t="shared" si="4"/>
        <v>326.60541507799996</v>
      </c>
      <c r="AZ49" s="18"/>
    </row>
    <row r="50" spans="1:52" ht="12.75" customHeight="1">
      <c r="AZ50" s="18"/>
    </row>
    <row r="51" spans="1:52" ht="12.75" customHeight="1">
      <c r="A51" s="4" t="s">
        <v>144</v>
      </c>
      <c r="B51" s="28">
        <f t="shared" ref="B51:AY51" si="5">1/(1+$B$30)^B38</f>
        <v>1</v>
      </c>
      <c r="C51" s="20">
        <f t="shared" si="5"/>
        <v>0.970873786407767</v>
      </c>
      <c r="D51" s="20">
        <f t="shared" si="5"/>
        <v>0.94259590913375435</v>
      </c>
      <c r="E51" s="20">
        <f t="shared" si="5"/>
        <v>0.91514165935315961</v>
      </c>
      <c r="F51" s="20">
        <f t="shared" si="5"/>
        <v>0.888487047915689</v>
      </c>
      <c r="G51" s="20">
        <f t="shared" si="5"/>
        <v>0.86260878438416411</v>
      </c>
      <c r="H51" s="20">
        <f t="shared" si="5"/>
        <v>0.83748425668365445</v>
      </c>
      <c r="I51" s="20">
        <f t="shared" si="5"/>
        <v>0.81309151134335378</v>
      </c>
      <c r="J51" s="20">
        <f t="shared" si="5"/>
        <v>0.78940923431393573</v>
      </c>
      <c r="K51" s="20">
        <f t="shared" si="5"/>
        <v>0.76641673234362695</v>
      </c>
      <c r="L51" s="20">
        <f t="shared" si="5"/>
        <v>0.74409391489672516</v>
      </c>
      <c r="M51" s="20">
        <f t="shared" si="5"/>
        <v>0.72242127659876232</v>
      </c>
      <c r="N51" s="20">
        <f t="shared" si="5"/>
        <v>0.70137988019297326</v>
      </c>
      <c r="O51" s="20">
        <f t="shared" si="5"/>
        <v>0.68095133999317792</v>
      </c>
      <c r="P51" s="20">
        <f t="shared" si="5"/>
        <v>0.66111780581861923</v>
      </c>
      <c r="Q51" s="20">
        <f t="shared" si="5"/>
        <v>0.64186194739671765</v>
      </c>
      <c r="R51" s="20">
        <f t="shared" si="5"/>
        <v>0.62316693922011435</v>
      </c>
      <c r="S51" s="20">
        <f t="shared" si="5"/>
        <v>0.60501644584477121</v>
      </c>
      <c r="T51" s="20">
        <f t="shared" si="5"/>
        <v>0.5873946076162827</v>
      </c>
      <c r="U51" s="20">
        <f t="shared" si="5"/>
        <v>0.57028602681192497</v>
      </c>
      <c r="V51" s="20">
        <f t="shared" si="5"/>
        <v>0.55367575418633497</v>
      </c>
      <c r="W51" s="20">
        <f t="shared" si="5"/>
        <v>0.5375492759090631</v>
      </c>
      <c r="X51" s="20">
        <f t="shared" si="5"/>
        <v>0.52189250088258554</v>
      </c>
      <c r="Y51" s="20">
        <f t="shared" si="5"/>
        <v>0.50669174842969467</v>
      </c>
      <c r="Z51" s="20">
        <f t="shared" si="5"/>
        <v>0.49193373633950943</v>
      </c>
      <c r="AA51" s="20">
        <f t="shared" si="5"/>
        <v>0.47760556926165965</v>
      </c>
      <c r="AB51" s="20">
        <f t="shared" si="5"/>
        <v>0.46369472743850448</v>
      </c>
      <c r="AC51" s="20">
        <f t="shared" si="5"/>
        <v>0.45018905576553836</v>
      </c>
      <c r="AD51" s="20">
        <f t="shared" si="5"/>
        <v>0.4370767531704256</v>
      </c>
      <c r="AE51" s="20">
        <f t="shared" si="5"/>
        <v>0.42434636230138412</v>
      </c>
      <c r="AF51" s="20">
        <f t="shared" si="5"/>
        <v>0.41198675951590691</v>
      </c>
      <c r="AG51" s="20">
        <f t="shared" si="5"/>
        <v>0.39998714516107459</v>
      </c>
      <c r="AH51" s="20">
        <f t="shared" si="5"/>
        <v>0.38833703413696569</v>
      </c>
      <c r="AI51" s="20">
        <f t="shared" si="5"/>
        <v>0.37702624673491814</v>
      </c>
      <c r="AJ51" s="20">
        <f t="shared" si="5"/>
        <v>0.36604489974263904</v>
      </c>
      <c r="AK51" s="20">
        <f t="shared" si="5"/>
        <v>0.35538339780838735</v>
      </c>
      <c r="AL51" s="20">
        <f t="shared" si="5"/>
        <v>0.34503242505668674</v>
      </c>
      <c r="AM51" s="20">
        <f t="shared" si="5"/>
        <v>0.33498293694823961</v>
      </c>
      <c r="AN51" s="20">
        <f t="shared" si="5"/>
        <v>0.3252261523769317</v>
      </c>
      <c r="AO51" s="20">
        <f t="shared" si="5"/>
        <v>0.31575354599702099</v>
      </c>
      <c r="AP51" s="20">
        <f t="shared" si="5"/>
        <v>0.30655684077380685</v>
      </c>
      <c r="AQ51" s="20">
        <f t="shared" si="5"/>
        <v>0.29762800075126877</v>
      </c>
      <c r="AR51" s="20">
        <f t="shared" si="5"/>
        <v>0.28895922403035801</v>
      </c>
      <c r="AS51" s="20">
        <f t="shared" si="5"/>
        <v>0.28054293595180391</v>
      </c>
      <c r="AT51" s="20">
        <f t="shared" si="5"/>
        <v>0.27237178247747956</v>
      </c>
      <c r="AU51" s="20">
        <f t="shared" si="5"/>
        <v>0.26443862376454325</v>
      </c>
      <c r="AV51" s="20">
        <f t="shared" si="5"/>
        <v>0.25673652792674101</v>
      </c>
      <c r="AW51" s="20">
        <f t="shared" si="5"/>
        <v>0.24925876497741845</v>
      </c>
      <c r="AX51" s="20">
        <f t="shared" si="5"/>
        <v>0.24199880094894996</v>
      </c>
      <c r="AY51" s="20">
        <f t="shared" si="5"/>
        <v>0.2349502921834466</v>
      </c>
      <c r="AZ51" s="18"/>
    </row>
    <row r="52" spans="1:52" ht="12.75" customHeight="1">
      <c r="A52" s="4" t="s">
        <v>145</v>
      </c>
      <c r="B52" s="20">
        <f t="shared" ref="B52:AY52" si="6">B43*B51</f>
        <v>61.268000000000001</v>
      </c>
      <c r="C52" s="20">
        <f t="shared" si="6"/>
        <v>0.24821357281553399</v>
      </c>
      <c r="D52" s="20">
        <f t="shared" si="6"/>
        <v>0.24098405127721748</v>
      </c>
      <c r="E52" s="20">
        <f t="shared" si="6"/>
        <v>0.23396509832739559</v>
      </c>
      <c r="F52" s="20">
        <f t="shared" si="6"/>
        <v>0.22715058090038409</v>
      </c>
      <c r="G52" s="20">
        <f t="shared" si="6"/>
        <v>0.22053454456347971</v>
      </c>
      <c r="H52" s="20">
        <f t="shared" si="6"/>
        <v>0.21411120831405797</v>
      </c>
      <c r="I52" s="20">
        <f t="shared" si="6"/>
        <v>0.20787495952821161</v>
      </c>
      <c r="J52" s="20">
        <f t="shared" si="6"/>
        <v>0.20182034905651614</v>
      </c>
      <c r="K52" s="20">
        <f t="shared" si="6"/>
        <v>0.19594208646263703</v>
      </c>
      <c r="L52" s="20">
        <f t="shared" si="6"/>
        <v>0.19023503540061845</v>
      </c>
      <c r="M52" s="20">
        <f t="shared" si="6"/>
        <v>0.18469420912681406</v>
      </c>
      <c r="N52" s="20">
        <f t="shared" si="6"/>
        <v>0.17931476614253794</v>
      </c>
      <c r="O52" s="20">
        <f t="shared" si="6"/>
        <v>0.17409200596362906</v>
      </c>
      <c r="P52" s="20">
        <f t="shared" si="6"/>
        <v>0.16902136501323209</v>
      </c>
      <c r="Q52" s="20">
        <f t="shared" si="6"/>
        <v>0.16409841263420588</v>
      </c>
      <c r="R52" s="20">
        <f t="shared" si="6"/>
        <v>0.15931884721767567</v>
      </c>
      <c r="S52" s="20">
        <f t="shared" si="6"/>
        <v>0.15467849244434528</v>
      </c>
      <c r="T52" s="20">
        <f t="shared" si="6"/>
        <v>0.1501732936352867</v>
      </c>
      <c r="U52" s="20">
        <f t="shared" si="6"/>
        <v>0.14579931420901621</v>
      </c>
      <c r="V52" s="20">
        <f t="shared" si="6"/>
        <v>0.14155273224176332</v>
      </c>
      <c r="W52" s="20">
        <f t="shared" si="6"/>
        <v>0.13742983712792556</v>
      </c>
      <c r="X52" s="20">
        <f t="shared" si="6"/>
        <v>0.1334270263377918</v>
      </c>
      <c r="Y52" s="20">
        <f t="shared" si="6"/>
        <v>0.12954080226970077</v>
      </c>
      <c r="Z52" s="20">
        <f t="shared" si="6"/>
        <v>0.12576776919388427</v>
      </c>
      <c r="AA52" s="20">
        <f t="shared" si="6"/>
        <v>0.12210463028532452</v>
      </c>
      <c r="AB52" s="20">
        <f t="shared" si="6"/>
        <v>0.11854818474303351</v>
      </c>
      <c r="AC52" s="20">
        <f t="shared" si="6"/>
        <v>0.11509532499323642</v>
      </c>
      <c r="AD52" s="20">
        <f t="shared" si="6"/>
        <v>0.11174303397401596</v>
      </c>
      <c r="AE52" s="20">
        <f t="shared" si="6"/>
        <v>0.10848838249904462</v>
      </c>
      <c r="AF52" s="20">
        <f t="shared" si="6"/>
        <v>0.10532852669810157</v>
      </c>
      <c r="AG52" s="20">
        <f t="shared" si="6"/>
        <v>0.10226070553213742</v>
      </c>
      <c r="AH52" s="20">
        <f t="shared" si="6"/>
        <v>9.9282238380715968E-2</v>
      </c>
      <c r="AI52" s="20">
        <f t="shared" si="6"/>
        <v>9.6390522699724243E-2</v>
      </c>
      <c r="AJ52" s="20">
        <f t="shared" si="6"/>
        <v>9.3583031747305104E-2</v>
      </c>
      <c r="AK52" s="20">
        <f t="shared" si="6"/>
        <v>9.085731237602436E-2</v>
      </c>
      <c r="AL52" s="20">
        <f t="shared" si="6"/>
        <v>8.8210982889344036E-2</v>
      </c>
      <c r="AM52" s="20">
        <f t="shared" si="6"/>
        <v>8.5641730960528198E-2</v>
      </c>
      <c r="AN52" s="20">
        <f t="shared" si="6"/>
        <v>8.3147311612163308E-2</v>
      </c>
      <c r="AO52" s="20">
        <f t="shared" si="6"/>
        <v>8.0725545254527464E-2</v>
      </c>
      <c r="AP52" s="20">
        <f t="shared" si="6"/>
        <v>7.8374315781094647E-2</v>
      </c>
      <c r="AQ52" s="20">
        <f t="shared" si="6"/>
        <v>7.6091568719509367E-2</v>
      </c>
      <c r="AR52" s="20">
        <f t="shared" si="6"/>
        <v>7.3875309436416847E-2</v>
      </c>
      <c r="AS52" s="20">
        <f t="shared" si="6"/>
        <v>7.1723601394579464E-2</v>
      </c>
      <c r="AT52" s="20">
        <f t="shared" si="6"/>
        <v>6.9634564460756776E-2</v>
      </c>
      <c r="AU52" s="20">
        <f t="shared" si="6"/>
        <v>6.7606373262870653E-2</v>
      </c>
      <c r="AV52" s="20">
        <f t="shared" si="6"/>
        <v>6.5637255595020053E-2</v>
      </c>
      <c r="AW52" s="20">
        <f t="shared" si="6"/>
        <v>6.3725490868951504E-2</v>
      </c>
      <c r="AX52" s="20">
        <f t="shared" si="6"/>
        <v>6.1869408610632531E-2</v>
      </c>
      <c r="AY52" s="20">
        <f t="shared" si="6"/>
        <v>6.0067387000614113E-2</v>
      </c>
      <c r="AZ52" s="18"/>
    </row>
    <row r="53" spans="1:52" ht="12.75" customHeight="1">
      <c r="A53" s="4" t="s">
        <v>146</v>
      </c>
      <c r="B53" s="20">
        <f t="shared" ref="B53:AY53" si="7">B49*B51</f>
        <v>31.285415077999996</v>
      </c>
      <c r="C53" s="20">
        <f t="shared" si="7"/>
        <v>30.374189396116503</v>
      </c>
      <c r="D53" s="20">
        <f t="shared" si="7"/>
        <v>29.489504268074274</v>
      </c>
      <c r="E53" s="20">
        <f t="shared" si="7"/>
        <v>28.630586668033274</v>
      </c>
      <c r="F53" s="20">
        <f t="shared" si="7"/>
        <v>27.796686085469201</v>
      </c>
      <c r="G53" s="20">
        <f t="shared" si="7"/>
        <v>26.987073869387576</v>
      </c>
      <c r="H53" s="20">
        <f t="shared" si="7"/>
        <v>26.201042591638423</v>
      </c>
      <c r="I53" s="20">
        <f t="shared" si="7"/>
        <v>25.437905428775164</v>
      </c>
      <c r="J53" s="20">
        <f t="shared" si="7"/>
        <v>24.696995561917635</v>
      </c>
      <c r="K53" s="20">
        <f t="shared" si="7"/>
        <v>23.977665594094795</v>
      </c>
      <c r="L53" s="20">
        <f t="shared" si="7"/>
        <v>88.111445695594824</v>
      </c>
      <c r="M53" s="20">
        <f t="shared" si="7"/>
        <v>38.912799503894384</v>
      </c>
      <c r="N53" s="20">
        <f t="shared" si="7"/>
        <v>21.942960679195078</v>
      </c>
      <c r="O53" s="20">
        <f t="shared" si="7"/>
        <v>38.907118409770511</v>
      </c>
      <c r="P53" s="20">
        <f t="shared" si="7"/>
        <v>20.683344970492104</v>
      </c>
      <c r="Q53" s="20">
        <f t="shared" si="7"/>
        <v>39.078105504180364</v>
      </c>
      <c r="R53" s="20">
        <f t="shared" si="7"/>
        <v>19.496036356388071</v>
      </c>
      <c r="S53" s="20">
        <f t="shared" si="7"/>
        <v>39.429172904720041</v>
      </c>
      <c r="T53" s="20">
        <f t="shared" si="7"/>
        <v>18.376884113854342</v>
      </c>
      <c r="U53" s="20">
        <f t="shared" si="7"/>
        <v>1903.7506402786396</v>
      </c>
      <c r="V53" s="20">
        <f t="shared" si="7"/>
        <v>125.04346949557495</v>
      </c>
      <c r="W53" s="20">
        <f t="shared" si="7"/>
        <v>40.693778409746244</v>
      </c>
      <c r="X53" s="20">
        <f t="shared" si="7"/>
        <v>16.327623516207169</v>
      </c>
      <c r="Y53" s="20">
        <f t="shared" si="7"/>
        <v>41.618857149115819</v>
      </c>
      <c r="Z53" s="20">
        <f t="shared" si="7"/>
        <v>15.390351132252963</v>
      </c>
      <c r="AA53" s="20">
        <f t="shared" si="7"/>
        <v>42.748762325898589</v>
      </c>
      <c r="AB53" s="20">
        <f t="shared" si="7"/>
        <v>14.506882017393687</v>
      </c>
      <c r="AC53" s="20">
        <f t="shared" si="7"/>
        <v>44.093053552417011</v>
      </c>
      <c r="AD53" s="20">
        <f t="shared" si="7"/>
        <v>13.674127643881317</v>
      </c>
      <c r="AE53" s="20">
        <f t="shared" si="7"/>
        <v>45.660269066830608</v>
      </c>
      <c r="AF53" s="20">
        <f t="shared" si="7"/>
        <v>151.79463261647848</v>
      </c>
      <c r="AG53" s="20">
        <f t="shared" si="7"/>
        <v>47.462240683532187</v>
      </c>
      <c r="AH53" s="20">
        <f t="shared" si="7"/>
        <v>12.149285303134425</v>
      </c>
      <c r="AI53" s="20">
        <f t="shared" si="7"/>
        <v>49.511243216529891</v>
      </c>
      <c r="AJ53" s="20">
        <f t="shared" si="7"/>
        <v>11.451866625633356</v>
      </c>
      <c r="AK53" s="20">
        <f t="shared" si="7"/>
        <v>51.820377663259997</v>
      </c>
      <c r="AL53" s="20">
        <f t="shared" si="7"/>
        <v>10.794482633267371</v>
      </c>
      <c r="AM53" s="20">
        <f t="shared" si="7"/>
        <v>54.405052816748046</v>
      </c>
      <c r="AN53" s="20">
        <f t="shared" si="7"/>
        <v>10.174835171333184</v>
      </c>
      <c r="AO53" s="20">
        <f t="shared" si="7"/>
        <v>1089.2137295683881</v>
      </c>
      <c r="AP53" s="20">
        <f t="shared" si="7"/>
        <v>822.8805385583845</v>
      </c>
      <c r="AQ53" s="20">
        <f t="shared" si="7"/>
        <v>60.467418683466065</v>
      </c>
      <c r="AR53" s="20">
        <f t="shared" si="7"/>
        <v>9.0402092644065419</v>
      </c>
      <c r="AS53" s="20">
        <f t="shared" si="7"/>
        <v>63.983263306792729</v>
      </c>
      <c r="AT53" s="20">
        <f t="shared" si="7"/>
        <v>8.5212642703426749</v>
      </c>
      <c r="AU53" s="20">
        <f t="shared" si="7"/>
        <v>67.850565164032872</v>
      </c>
      <c r="AV53" s="20">
        <f t="shared" si="7"/>
        <v>8.0321088418726294</v>
      </c>
      <c r="AW53" s="20">
        <f t="shared" si="7"/>
        <v>72.092966797483399</v>
      </c>
      <c r="AX53" s="20">
        <f t="shared" si="7"/>
        <v>7.5710329360661985</v>
      </c>
      <c r="AY53" s="20">
        <f t="shared" si="7"/>
        <v>76.73603770127194</v>
      </c>
      <c r="AZ53" s="18"/>
    </row>
    <row r="54" spans="1:52" ht="12.75" customHeight="1">
      <c r="B54" s="29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H54" s="17"/>
      <c r="AI54" s="17"/>
      <c r="AJ54" s="17"/>
      <c r="AK54" s="17"/>
      <c r="AL54" s="17"/>
      <c r="AM54" s="17"/>
      <c r="AN54" s="17"/>
      <c r="AO54" s="17"/>
      <c r="AP54" s="17"/>
      <c r="AQ54" s="17"/>
      <c r="AR54" s="17"/>
      <c r="AS54" s="17"/>
      <c r="AT54" s="17"/>
      <c r="AU54" s="17"/>
      <c r="AV54" s="17"/>
      <c r="AW54" s="17"/>
      <c r="AX54" s="17"/>
      <c r="AY54" s="17"/>
      <c r="AZ54" s="18"/>
    </row>
    <row r="55" spans="1:52" ht="12.75" customHeight="1">
      <c r="A55" s="4" t="s">
        <v>147</v>
      </c>
      <c r="B55" s="28">
        <f t="shared" ref="B55:AY55" si="8">1/(1+$B$31)^B38</f>
        <v>1</v>
      </c>
      <c r="C55" s="20">
        <f t="shared" si="8"/>
        <v>0.92592592592592582</v>
      </c>
      <c r="D55" s="20">
        <f t="shared" si="8"/>
        <v>0.85733882030178321</v>
      </c>
      <c r="E55" s="20">
        <f t="shared" si="8"/>
        <v>0.79383224102016958</v>
      </c>
      <c r="F55" s="20">
        <f t="shared" si="8"/>
        <v>0.73502985279645328</v>
      </c>
      <c r="G55" s="20">
        <f t="shared" si="8"/>
        <v>0.68058319703375303</v>
      </c>
      <c r="H55" s="20">
        <f t="shared" si="8"/>
        <v>0.63016962688310452</v>
      </c>
      <c r="I55" s="20">
        <f t="shared" si="8"/>
        <v>0.58349039526213387</v>
      </c>
      <c r="J55" s="20">
        <f t="shared" si="8"/>
        <v>0.54026888450197574</v>
      </c>
      <c r="K55" s="20">
        <f t="shared" si="8"/>
        <v>0.50024896713145905</v>
      </c>
      <c r="L55" s="20">
        <f t="shared" si="8"/>
        <v>0.46319348808468425</v>
      </c>
      <c r="M55" s="20">
        <f t="shared" si="8"/>
        <v>0.42888285933767062</v>
      </c>
      <c r="N55" s="20">
        <f t="shared" si="8"/>
        <v>0.39711375864599124</v>
      </c>
      <c r="O55" s="20">
        <f t="shared" si="8"/>
        <v>0.36769792467221413</v>
      </c>
      <c r="P55" s="20">
        <f t="shared" si="8"/>
        <v>0.34046104136316119</v>
      </c>
      <c r="Q55" s="20">
        <f t="shared" si="8"/>
        <v>0.31524170496588994</v>
      </c>
      <c r="R55" s="20">
        <f t="shared" si="8"/>
        <v>0.29189046756100923</v>
      </c>
      <c r="S55" s="20">
        <f t="shared" si="8"/>
        <v>0.27026895144537894</v>
      </c>
      <c r="T55" s="20">
        <f t="shared" si="8"/>
        <v>0.25024902911609154</v>
      </c>
      <c r="U55" s="20">
        <f t="shared" si="8"/>
        <v>0.23171206399638106</v>
      </c>
      <c r="V55" s="20">
        <f t="shared" si="8"/>
        <v>0.21454820740405653</v>
      </c>
      <c r="W55" s="20">
        <f t="shared" si="8"/>
        <v>0.19865574759634863</v>
      </c>
      <c r="X55" s="20">
        <f t="shared" si="8"/>
        <v>0.18394050703365611</v>
      </c>
      <c r="Y55" s="20">
        <f t="shared" si="8"/>
        <v>0.17031528429042234</v>
      </c>
      <c r="Z55" s="20">
        <f t="shared" si="8"/>
        <v>0.1576993373059466</v>
      </c>
      <c r="AA55" s="20">
        <f t="shared" si="8"/>
        <v>0.1460179049129135</v>
      </c>
      <c r="AB55" s="20">
        <f t="shared" si="8"/>
        <v>0.13520176380825324</v>
      </c>
      <c r="AC55" s="20">
        <f t="shared" si="8"/>
        <v>0.12518681834097523</v>
      </c>
      <c r="AD55" s="20">
        <f t="shared" si="8"/>
        <v>0.11591372068608817</v>
      </c>
      <c r="AE55" s="20">
        <f t="shared" si="8"/>
        <v>0.10732751915378534</v>
      </c>
      <c r="AF55" s="20">
        <f t="shared" si="8"/>
        <v>9.9377332549801231E-2</v>
      </c>
      <c r="AG55" s="20">
        <f t="shared" si="8"/>
        <v>9.2016048657223348E-2</v>
      </c>
      <c r="AH55" s="20">
        <f t="shared" si="8"/>
        <v>8.5200045052984577E-2</v>
      </c>
      <c r="AI55" s="20">
        <f t="shared" si="8"/>
        <v>7.8888930604615354E-2</v>
      </c>
      <c r="AJ55" s="20">
        <f t="shared" si="8"/>
        <v>7.3045306115384581E-2</v>
      </c>
      <c r="AK55" s="20">
        <f t="shared" si="8"/>
        <v>6.7634542699430159E-2</v>
      </c>
      <c r="AL55" s="20">
        <f t="shared" si="8"/>
        <v>6.2624576573546434E-2</v>
      </c>
      <c r="AM55" s="20">
        <f t="shared" si="8"/>
        <v>5.7985719049580033E-2</v>
      </c>
      <c r="AN55" s="20">
        <f t="shared" si="8"/>
        <v>5.3690480601462989E-2</v>
      </c>
      <c r="AO55" s="20">
        <f t="shared" si="8"/>
        <v>4.9713407964317585E-2</v>
      </c>
      <c r="AP55" s="20">
        <f t="shared" si="8"/>
        <v>4.6030933300294057E-2</v>
      </c>
      <c r="AQ55" s="20">
        <f t="shared" si="8"/>
        <v>4.2621234537309309E-2</v>
      </c>
      <c r="AR55" s="20">
        <f t="shared" si="8"/>
        <v>3.9464106053064177E-2</v>
      </c>
      <c r="AS55" s="20">
        <f t="shared" si="8"/>
        <v>3.6540838938022388E-2</v>
      </c>
      <c r="AT55" s="20">
        <f t="shared" si="8"/>
        <v>3.3834110127798502E-2</v>
      </c>
      <c r="AU55" s="20">
        <f t="shared" si="8"/>
        <v>3.1327879747961578E-2</v>
      </c>
      <c r="AV55" s="20">
        <f t="shared" si="8"/>
        <v>2.900729606292738E-2</v>
      </c>
      <c r="AW55" s="20">
        <f t="shared" si="8"/>
        <v>2.6858607465673496E-2</v>
      </c>
      <c r="AX55" s="20">
        <f t="shared" si="8"/>
        <v>2.4869080986734723E-2</v>
      </c>
      <c r="AY55" s="20">
        <f t="shared" si="8"/>
        <v>2.3026926839569185E-2</v>
      </c>
      <c r="AZ55" s="18"/>
    </row>
    <row r="56" spans="1:52" ht="12.75" customHeight="1">
      <c r="A56" s="4" t="s">
        <v>148</v>
      </c>
      <c r="B56" s="20">
        <f t="shared" ref="B56:AY56" si="9">B43*B55</f>
        <v>61.268000000000001</v>
      </c>
      <c r="C56" s="20">
        <f t="shared" si="9"/>
        <v>0.23672220370370367</v>
      </c>
      <c r="D56" s="20">
        <f t="shared" si="9"/>
        <v>0.2191872256515775</v>
      </c>
      <c r="E56" s="20">
        <f t="shared" si="9"/>
        <v>0.20295113486257174</v>
      </c>
      <c r="F56" s="20">
        <f t="shared" si="9"/>
        <v>0.18791771746534419</v>
      </c>
      <c r="G56" s="20">
        <f t="shared" si="9"/>
        <v>0.17399788654198536</v>
      </c>
      <c r="H56" s="20">
        <f t="shared" si="9"/>
        <v>0.16110915420554198</v>
      </c>
      <c r="I56" s="20">
        <f t="shared" si="9"/>
        <v>0.14917514278290925</v>
      </c>
      <c r="J56" s="20">
        <f t="shared" si="9"/>
        <v>0.13812513220639744</v>
      </c>
      <c r="K56" s="20">
        <f t="shared" si="9"/>
        <v>0.12789364093184949</v>
      </c>
      <c r="L56" s="20">
        <f t="shared" si="9"/>
        <v>0.11842003789986062</v>
      </c>
      <c r="M56" s="20">
        <f t="shared" si="9"/>
        <v>0.10964818324061169</v>
      </c>
      <c r="N56" s="20">
        <f t="shared" si="9"/>
        <v>0.10152609559315895</v>
      </c>
      <c r="O56" s="20">
        <f t="shared" si="9"/>
        <v>9.4005644067739771E-2</v>
      </c>
      <c r="P56" s="20">
        <f t="shared" si="9"/>
        <v>8.7042263025684963E-2</v>
      </c>
      <c r="Q56" s="20">
        <f t="shared" si="9"/>
        <v>8.0594687986745323E-2</v>
      </c>
      <c r="R56" s="20">
        <f t="shared" si="9"/>
        <v>7.4624711098838267E-2</v>
      </c>
      <c r="S56" s="20">
        <f t="shared" si="9"/>
        <v>6.9096954721146547E-2</v>
      </c>
      <c r="T56" s="20">
        <f t="shared" si="9"/>
        <v>6.3978661778839388E-2</v>
      </c>
      <c r="U56" s="20">
        <f t="shared" si="9"/>
        <v>5.9239501647073506E-2</v>
      </c>
      <c r="V56" s="20">
        <f t="shared" si="9"/>
        <v>5.4851390413956945E-2</v>
      </c>
      <c r="W56" s="20">
        <f t="shared" si="9"/>
        <v>5.0788324457367542E-2</v>
      </c>
      <c r="X56" s="20">
        <f t="shared" si="9"/>
        <v>4.7026226349414384E-2</v>
      </c>
      <c r="Y56" s="20">
        <f t="shared" si="9"/>
        <v>4.3542802175383692E-2</v>
      </c>
      <c r="Z56" s="20">
        <f t="shared" si="9"/>
        <v>4.0317409421651559E-2</v>
      </c>
      <c r="AA56" s="20">
        <f t="shared" si="9"/>
        <v>3.7330934649677371E-2</v>
      </c>
      <c r="AB56" s="20">
        <f t="shared" si="9"/>
        <v>3.4565680231182748E-2</v>
      </c>
      <c r="AC56" s="20">
        <f t="shared" si="9"/>
        <v>3.2005259473317359E-2</v>
      </c>
      <c r="AD56" s="20">
        <f t="shared" si="9"/>
        <v>2.9634499512330888E-2</v>
      </c>
      <c r="AE56" s="20">
        <f t="shared" si="9"/>
        <v>2.7439351400306379E-2</v>
      </c>
      <c r="AF56" s="20">
        <f t="shared" si="9"/>
        <v>2.5406806852135533E-2</v>
      </c>
      <c r="AG56" s="20">
        <f t="shared" si="9"/>
        <v>2.352482115938475E-2</v>
      </c>
      <c r="AH56" s="20">
        <f t="shared" si="9"/>
        <v>2.1782241814245137E-2</v>
      </c>
      <c r="AI56" s="20">
        <f t="shared" si="9"/>
        <v>2.0168742420597349E-2</v>
      </c>
      <c r="AJ56" s="20">
        <f t="shared" si="9"/>
        <v>1.86747615005531E-2</v>
      </c>
      <c r="AK56" s="20">
        <f t="shared" si="9"/>
        <v>1.729144583384546E-2</v>
      </c>
      <c r="AL56" s="20">
        <f t="shared" si="9"/>
        <v>1.6010597994301351E-2</v>
      </c>
      <c r="AM56" s="20">
        <f t="shared" si="9"/>
        <v>1.482462777250125E-2</v>
      </c>
      <c r="AN56" s="20">
        <f t="shared" si="9"/>
        <v>1.3726507196760416E-2</v>
      </c>
      <c r="AO56" s="20">
        <f t="shared" si="9"/>
        <v>1.2709728885889275E-2</v>
      </c>
      <c r="AP56" s="20">
        <f t="shared" si="9"/>
        <v>1.1768267486934512E-2</v>
      </c>
      <c r="AQ56" s="20">
        <f t="shared" si="9"/>
        <v>1.0896543969383807E-2</v>
      </c>
      <c r="AR56" s="20">
        <f t="shared" si="9"/>
        <v>1.0089392564244267E-2</v>
      </c>
      <c r="AS56" s="20">
        <f t="shared" si="9"/>
        <v>9.342030152078025E-3</v>
      </c>
      <c r="AT56" s="20">
        <f t="shared" si="9"/>
        <v>8.6500279185907619E-3</v>
      </c>
      <c r="AU56" s="20">
        <f t="shared" si="9"/>
        <v>8.0092851098062627E-3</v>
      </c>
      <c r="AV56" s="20">
        <f t="shared" si="9"/>
        <v>7.416004731302093E-3</v>
      </c>
      <c r="AW56" s="20">
        <f t="shared" si="9"/>
        <v>6.8666710475019368E-3</v>
      </c>
      <c r="AX56" s="20">
        <f t="shared" si="9"/>
        <v>6.35802874768698E-3</v>
      </c>
      <c r="AY56" s="20">
        <f t="shared" si="9"/>
        <v>5.8870636552657216E-3</v>
      </c>
      <c r="AZ56" s="18"/>
    </row>
    <row r="57" spans="1:52" ht="12.75" customHeight="1">
      <c r="A57" s="4" t="s">
        <v>149</v>
      </c>
      <c r="B57" s="20">
        <f t="shared" ref="B57:AY57" si="10">B49*B55</f>
        <v>31.285415077999996</v>
      </c>
      <c r="C57" s="20">
        <f t="shared" si="10"/>
        <v>28.967976924074069</v>
      </c>
      <c r="D57" s="20">
        <f t="shared" si="10"/>
        <v>26.822200855624139</v>
      </c>
      <c r="E57" s="20">
        <f t="shared" si="10"/>
        <v>24.83537116261494</v>
      </c>
      <c r="F57" s="20">
        <f t="shared" si="10"/>
        <v>22.995714039458278</v>
      </c>
      <c r="G57" s="20">
        <f t="shared" si="10"/>
        <v>21.292327814313218</v>
      </c>
      <c r="H57" s="20">
        <f t="shared" si="10"/>
        <v>19.715118346586308</v>
      </c>
      <c r="I57" s="20">
        <f t="shared" si="10"/>
        <v>18.254739209802139</v>
      </c>
      <c r="J57" s="20">
        <f t="shared" si="10"/>
        <v>16.902536305372351</v>
      </c>
      <c r="K57" s="20">
        <f t="shared" si="10"/>
        <v>15.650496579048474</v>
      </c>
      <c r="L57" s="20">
        <f t="shared" si="10"/>
        <v>54.848785959486449</v>
      </c>
      <c r="M57" s="20">
        <f t="shared" si="10"/>
        <v>23.101524355203779</v>
      </c>
      <c r="N57" s="20">
        <f t="shared" si="10"/>
        <v>12.423868772424546</v>
      </c>
      <c r="O57" s="20">
        <f t="shared" si="10"/>
        <v>21.008941247390801</v>
      </c>
      <c r="P57" s="20">
        <f t="shared" si="10"/>
        <v>10.651464996934623</v>
      </c>
      <c r="Q57" s="20">
        <f t="shared" si="10"/>
        <v>19.192676331629727</v>
      </c>
      <c r="R57" s="20">
        <f t="shared" si="10"/>
        <v>9.1319144349576664</v>
      </c>
      <c r="S57" s="20">
        <f t="shared" si="10"/>
        <v>17.613539748391172</v>
      </c>
      <c r="T57" s="20">
        <f t="shared" si="10"/>
        <v>7.8291447487634303</v>
      </c>
      <c r="U57" s="20">
        <f t="shared" si="10"/>
        <v>773.51007994953636</v>
      </c>
      <c r="V57" s="20">
        <f t="shared" si="10"/>
        <v>48.454085310787768</v>
      </c>
      <c r="W57" s="20">
        <f t="shared" si="10"/>
        <v>15.038719862169184</v>
      </c>
      <c r="X57" s="20">
        <f t="shared" si="10"/>
        <v>5.7546551122057092</v>
      </c>
      <c r="Y57" s="20">
        <f t="shared" si="10"/>
        <v>13.989427515174285</v>
      </c>
      <c r="Z57" s="20">
        <f t="shared" si="10"/>
        <v>4.9336892251420688</v>
      </c>
      <c r="AA57" s="20">
        <f t="shared" si="10"/>
        <v>13.069539205955172</v>
      </c>
      <c r="AB57" s="20">
        <f t="shared" si="10"/>
        <v>4.2298433000189206</v>
      </c>
      <c r="AC57" s="20">
        <f t="shared" si="10"/>
        <v>12.26122451106432</v>
      </c>
      <c r="AD57" s="20">
        <f t="shared" si="10"/>
        <v>3.6264088648996231</v>
      </c>
      <c r="AE57" s="20">
        <f t="shared" si="10"/>
        <v>11.548592937758452</v>
      </c>
      <c r="AF57" s="20">
        <f t="shared" si="10"/>
        <v>36.615122540655953</v>
      </c>
      <c r="AG57" s="20">
        <f t="shared" si="10"/>
        <v>10.918570511454909</v>
      </c>
      <c r="AH57" s="20">
        <f t="shared" si="10"/>
        <v>2.6655187741469226</v>
      </c>
      <c r="AI57" s="20">
        <f t="shared" si="10"/>
        <v>10.359727112057625</v>
      </c>
      <c r="AJ57" s="20">
        <f t="shared" si="10"/>
        <v>2.2852527213193783</v>
      </c>
      <c r="AK57" s="20">
        <f t="shared" si="10"/>
        <v>9.8621589173281237</v>
      </c>
      <c r="AL57" s="20">
        <f t="shared" si="10"/>
        <v>1.959235872187395</v>
      </c>
      <c r="AM57" s="20">
        <f t="shared" si="10"/>
        <v>9.4175426851576347</v>
      </c>
      <c r="AN57" s="20">
        <f t="shared" si="10"/>
        <v>1.6797289713540766</v>
      </c>
      <c r="AO57" s="20">
        <f t="shared" si="10"/>
        <v>171.48984448421695</v>
      </c>
      <c r="AP57" s="20">
        <f t="shared" si="10"/>
        <v>123.55933434360816</v>
      </c>
      <c r="AQ57" s="20">
        <f t="shared" si="10"/>
        <v>8.6591181846746981</v>
      </c>
      <c r="AR57" s="20">
        <f t="shared" si="10"/>
        <v>1.234650938552325</v>
      </c>
      <c r="AS57" s="20">
        <f t="shared" si="10"/>
        <v>8.3338477630541732</v>
      </c>
      <c r="AT57" s="20">
        <f t="shared" si="10"/>
        <v>1.0585141791429395</v>
      </c>
      <c r="AU57" s="20">
        <f t="shared" si="10"/>
        <v>8.0382143728848945</v>
      </c>
      <c r="AV57" s="20">
        <f t="shared" si="10"/>
        <v>0.90750529761911825</v>
      </c>
      <c r="AW57" s="20">
        <f t="shared" si="10"/>
        <v>7.768299327106349</v>
      </c>
      <c r="AX57" s="20">
        <f t="shared" si="10"/>
        <v>0.77803952127839349</v>
      </c>
      <c r="AY57" s="20">
        <f t="shared" si="10"/>
        <v>7.5207189984082312</v>
      </c>
      <c r="AZ57" s="18"/>
    </row>
    <row r="58" spans="1:52" ht="12.75" customHeight="1">
      <c r="B58" s="29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  <c r="AE58" s="17"/>
      <c r="AF58" s="17"/>
      <c r="AG58" s="17"/>
      <c r="AH58" s="17"/>
      <c r="AI58" s="17"/>
      <c r="AJ58" s="17"/>
      <c r="AK58" s="17"/>
      <c r="AL58" s="17"/>
      <c r="AM58" s="17"/>
      <c r="AN58" s="17"/>
      <c r="AO58" s="17"/>
      <c r="AP58" s="17"/>
      <c r="AQ58" s="17"/>
      <c r="AR58" s="17"/>
      <c r="AS58" s="17"/>
      <c r="AT58" s="17"/>
      <c r="AU58" s="17"/>
      <c r="AV58" s="17"/>
      <c r="AW58" s="17"/>
      <c r="AX58" s="17"/>
      <c r="AY58" s="17"/>
      <c r="AZ58" s="18"/>
    </row>
    <row r="59" spans="1:52" ht="12.75" customHeight="1">
      <c r="A59" s="4" t="s">
        <v>150</v>
      </c>
      <c r="B59" s="28">
        <f t="shared" ref="B59:AY59" si="11">1/(1+$B$32)^B38</f>
        <v>1</v>
      </c>
      <c r="C59" s="20">
        <f t="shared" si="11"/>
        <v>0.90909090909090906</v>
      </c>
      <c r="D59" s="20">
        <f t="shared" si="11"/>
        <v>0.82644628099173545</v>
      </c>
      <c r="E59" s="20">
        <f t="shared" si="11"/>
        <v>0.75131480090157754</v>
      </c>
      <c r="F59" s="20">
        <f t="shared" si="11"/>
        <v>0.68301345536507052</v>
      </c>
      <c r="G59" s="20">
        <f t="shared" si="11"/>
        <v>0.62092132305915493</v>
      </c>
      <c r="H59" s="20">
        <f t="shared" si="11"/>
        <v>0.56447393005377722</v>
      </c>
      <c r="I59" s="20">
        <f t="shared" si="11"/>
        <v>0.51315811823070645</v>
      </c>
      <c r="J59" s="20">
        <f t="shared" si="11"/>
        <v>0.46650738020973315</v>
      </c>
      <c r="K59" s="20">
        <f t="shared" si="11"/>
        <v>0.42409761837248466</v>
      </c>
      <c r="L59" s="20">
        <f t="shared" si="11"/>
        <v>0.38554328942953148</v>
      </c>
      <c r="M59" s="20">
        <f t="shared" si="11"/>
        <v>0.3504938994813922</v>
      </c>
      <c r="N59" s="20">
        <f t="shared" si="11"/>
        <v>0.31863081771035656</v>
      </c>
      <c r="O59" s="20">
        <f t="shared" si="11"/>
        <v>0.28966437973668779</v>
      </c>
      <c r="P59" s="20">
        <f t="shared" si="11"/>
        <v>0.26333125430607973</v>
      </c>
      <c r="Q59" s="20">
        <f t="shared" si="11"/>
        <v>0.23939204936916339</v>
      </c>
      <c r="R59" s="20">
        <f t="shared" si="11"/>
        <v>0.21762913579014853</v>
      </c>
      <c r="S59" s="20">
        <f t="shared" si="11"/>
        <v>0.19784466890013502</v>
      </c>
      <c r="T59" s="20">
        <f t="shared" si="11"/>
        <v>0.17985878990921364</v>
      </c>
      <c r="U59" s="20">
        <f t="shared" si="11"/>
        <v>0.16350799082655781</v>
      </c>
      <c r="V59" s="20">
        <f t="shared" si="11"/>
        <v>0.14864362802414349</v>
      </c>
      <c r="W59" s="20">
        <f t="shared" si="11"/>
        <v>0.13513057093103953</v>
      </c>
      <c r="X59" s="20">
        <f t="shared" si="11"/>
        <v>0.12284597357367227</v>
      </c>
      <c r="Y59" s="20">
        <f t="shared" si="11"/>
        <v>0.11167815779424752</v>
      </c>
      <c r="Z59" s="20">
        <f t="shared" si="11"/>
        <v>0.10152559799477048</v>
      </c>
      <c r="AA59" s="20">
        <f t="shared" si="11"/>
        <v>9.2295998177064048E-2</v>
      </c>
      <c r="AB59" s="20">
        <f t="shared" si="11"/>
        <v>8.3905452888240042E-2</v>
      </c>
      <c r="AC59" s="20">
        <f t="shared" si="11"/>
        <v>7.6277684443854576E-2</v>
      </c>
      <c r="AD59" s="20">
        <f t="shared" si="11"/>
        <v>6.9343349494413245E-2</v>
      </c>
      <c r="AE59" s="20">
        <f t="shared" si="11"/>
        <v>6.3039408631284766E-2</v>
      </c>
      <c r="AF59" s="20">
        <f t="shared" si="11"/>
        <v>5.7308553301167964E-2</v>
      </c>
      <c r="AG59" s="20">
        <f t="shared" si="11"/>
        <v>5.2098684819243603E-2</v>
      </c>
      <c r="AH59" s="20">
        <f t="shared" si="11"/>
        <v>4.7362440744766907E-2</v>
      </c>
      <c r="AI59" s="20">
        <f t="shared" si="11"/>
        <v>4.3056764313424457E-2</v>
      </c>
      <c r="AJ59" s="20">
        <f t="shared" si="11"/>
        <v>3.9142513012204054E-2</v>
      </c>
      <c r="AK59" s="20">
        <f t="shared" si="11"/>
        <v>3.5584102738367311E-2</v>
      </c>
      <c r="AL59" s="20">
        <f t="shared" si="11"/>
        <v>3.2349184307606652E-2</v>
      </c>
      <c r="AM59" s="20">
        <f t="shared" si="11"/>
        <v>2.94083493705515E-2</v>
      </c>
      <c r="AN59" s="20">
        <f t="shared" si="11"/>
        <v>2.6734863064137721E-2</v>
      </c>
      <c r="AO59" s="20">
        <f t="shared" si="11"/>
        <v>2.4304420967397926E-2</v>
      </c>
      <c r="AP59" s="20">
        <f t="shared" si="11"/>
        <v>2.2094928152179935E-2</v>
      </c>
      <c r="AQ59" s="20">
        <f t="shared" si="11"/>
        <v>2.0086298320163575E-2</v>
      </c>
      <c r="AR59" s="20">
        <f t="shared" si="11"/>
        <v>1.8260271200148705E-2</v>
      </c>
      <c r="AS59" s="20">
        <f t="shared" si="11"/>
        <v>1.6600246545589729E-2</v>
      </c>
      <c r="AT59" s="20">
        <f t="shared" si="11"/>
        <v>1.5091133223263388E-2</v>
      </c>
      <c r="AU59" s="20">
        <f t="shared" si="11"/>
        <v>1.3719212021148534E-2</v>
      </c>
      <c r="AV59" s="20">
        <f t="shared" si="11"/>
        <v>1.2472010928316847E-2</v>
      </c>
      <c r="AW59" s="20">
        <f t="shared" si="11"/>
        <v>1.1338191753015316E-2</v>
      </c>
      <c r="AX59" s="20">
        <f t="shared" si="11"/>
        <v>1.0307447048195742E-2</v>
      </c>
      <c r="AY59" s="20">
        <f t="shared" si="11"/>
        <v>9.3704064074506734E-3</v>
      </c>
      <c r="AZ59" s="18"/>
    </row>
    <row r="60" spans="1:52" ht="12.75" customHeight="1">
      <c r="A60" s="4" t="s">
        <v>151</v>
      </c>
      <c r="B60" s="20">
        <f t="shared" ref="B60:AY60" si="12">B59*B43</f>
        <v>61.268000000000001</v>
      </c>
      <c r="C60" s="20">
        <f t="shared" si="12"/>
        <v>0.23241816363636364</v>
      </c>
      <c r="D60" s="20">
        <f t="shared" si="12"/>
        <v>0.21128923966942148</v>
      </c>
      <c r="E60" s="20">
        <f t="shared" si="12"/>
        <v>0.19208112697220131</v>
      </c>
      <c r="F60" s="20">
        <f t="shared" si="12"/>
        <v>0.17461920633836484</v>
      </c>
      <c r="G60" s="20">
        <f t="shared" si="12"/>
        <v>0.1587447330348771</v>
      </c>
      <c r="H60" s="20">
        <f t="shared" si="12"/>
        <v>0.14431339366807008</v>
      </c>
      <c r="I60" s="20">
        <f t="shared" si="12"/>
        <v>0.13119399424370004</v>
      </c>
      <c r="J60" s="20">
        <f t="shared" si="12"/>
        <v>0.11926726749427277</v>
      </c>
      <c r="K60" s="20">
        <f t="shared" si="12"/>
        <v>0.10842478863115707</v>
      </c>
      <c r="L60" s="20">
        <f t="shared" si="12"/>
        <v>9.856798966468823E-2</v>
      </c>
      <c r="M60" s="20">
        <f t="shared" si="12"/>
        <v>8.9607263331534751E-2</v>
      </c>
      <c r="N60" s="20">
        <f t="shared" si="12"/>
        <v>8.1461148483213411E-2</v>
      </c>
      <c r="O60" s="20">
        <f t="shared" si="12"/>
        <v>7.4055589530194005E-2</v>
      </c>
      <c r="P60" s="20">
        <f t="shared" si="12"/>
        <v>6.7323263209267264E-2</v>
      </c>
      <c r="Q60" s="20">
        <f t="shared" si="12"/>
        <v>6.1202966553879329E-2</v>
      </c>
      <c r="R60" s="20">
        <f t="shared" si="12"/>
        <v>5.5639060503526662E-2</v>
      </c>
      <c r="S60" s="20">
        <f t="shared" si="12"/>
        <v>5.0580964094115145E-2</v>
      </c>
      <c r="T60" s="20">
        <f t="shared" si="12"/>
        <v>4.598269463101376E-2</v>
      </c>
      <c r="U60" s="20">
        <f t="shared" si="12"/>
        <v>4.1802449664557956E-2</v>
      </c>
      <c r="V60" s="20">
        <f t="shared" si="12"/>
        <v>3.8002226967779967E-2</v>
      </c>
      <c r="W60" s="20">
        <f t="shared" si="12"/>
        <v>3.4547479061618147E-2</v>
      </c>
      <c r="X60" s="20">
        <f t="shared" si="12"/>
        <v>3.1406799146925582E-2</v>
      </c>
      <c r="Y60" s="20">
        <f t="shared" si="12"/>
        <v>2.8551635588114164E-2</v>
      </c>
      <c r="Z60" s="20">
        <f t="shared" si="12"/>
        <v>2.5956032352831063E-2</v>
      </c>
      <c r="AA60" s="20">
        <f t="shared" si="12"/>
        <v>2.3596393048028231E-2</v>
      </c>
      <c r="AB60" s="20">
        <f t="shared" si="12"/>
        <v>2.1451266407298393E-2</v>
      </c>
      <c r="AC60" s="20">
        <f t="shared" si="12"/>
        <v>1.9501151279362174E-2</v>
      </c>
      <c r="AD60" s="20">
        <f t="shared" si="12"/>
        <v>1.7728319344874701E-2</v>
      </c>
      <c r="AE60" s="20">
        <f t="shared" si="12"/>
        <v>1.6116653949886092E-2</v>
      </c>
      <c r="AF60" s="20">
        <f t="shared" si="12"/>
        <v>1.4651503590805536E-2</v>
      </c>
      <c r="AG60" s="20">
        <f t="shared" si="12"/>
        <v>1.3319548718914123E-2</v>
      </c>
      <c r="AH60" s="20">
        <f t="shared" si="12"/>
        <v>1.2108680653558293E-2</v>
      </c>
      <c r="AI60" s="20">
        <f t="shared" si="12"/>
        <v>1.100789150323481E-2</v>
      </c>
      <c r="AJ60" s="20">
        <f t="shared" si="12"/>
        <v>1.0007174093849828E-2</v>
      </c>
      <c r="AK60" s="20">
        <f t="shared" si="12"/>
        <v>9.097430994408932E-3</v>
      </c>
      <c r="AL60" s="20">
        <f t="shared" si="12"/>
        <v>8.270391813099031E-3</v>
      </c>
      <c r="AM60" s="20">
        <f t="shared" si="12"/>
        <v>7.5185380119082096E-3</v>
      </c>
      <c r="AN60" s="20">
        <f t="shared" si="12"/>
        <v>6.8350345562801888E-3</v>
      </c>
      <c r="AO60" s="20">
        <f t="shared" si="12"/>
        <v>6.2136677784365348E-3</v>
      </c>
      <c r="AP60" s="20">
        <f t="shared" si="12"/>
        <v>5.6487888894877596E-3</v>
      </c>
      <c r="AQ60" s="20">
        <f t="shared" si="12"/>
        <v>5.1352626268070531E-3</v>
      </c>
      <c r="AR60" s="20">
        <f t="shared" si="12"/>
        <v>4.6684205698245941E-3</v>
      </c>
      <c r="AS60" s="20">
        <f t="shared" si="12"/>
        <v>4.2440186998405393E-3</v>
      </c>
      <c r="AT60" s="20">
        <f t="shared" si="12"/>
        <v>3.8581988180368537E-3</v>
      </c>
      <c r="AU60" s="20">
        <f t="shared" si="12"/>
        <v>3.5074534709425937E-3</v>
      </c>
      <c r="AV60" s="20">
        <f t="shared" si="12"/>
        <v>3.188594064493267E-3</v>
      </c>
      <c r="AW60" s="20">
        <f t="shared" si="12"/>
        <v>2.8987218768120608E-3</v>
      </c>
      <c r="AX60" s="20">
        <f t="shared" si="12"/>
        <v>2.6352017061927824E-3</v>
      </c>
      <c r="AY60" s="20">
        <f t="shared" si="12"/>
        <v>2.395637914720711E-3</v>
      </c>
      <c r="AZ60" s="18"/>
    </row>
    <row r="61" spans="1:52" ht="12.75" customHeight="1">
      <c r="A61" s="4" t="s">
        <v>152</v>
      </c>
      <c r="B61" s="20">
        <f t="shared" ref="B61:AY61" si="13">B49*B59</f>
        <v>31.285415077999996</v>
      </c>
      <c r="C61" s="20">
        <f t="shared" si="13"/>
        <v>28.44128643454545</v>
      </c>
      <c r="D61" s="20">
        <f t="shared" si="13"/>
        <v>25.855714940495861</v>
      </c>
      <c r="E61" s="20">
        <f t="shared" si="13"/>
        <v>23.505195400450781</v>
      </c>
      <c r="F61" s="20">
        <f t="shared" si="13"/>
        <v>21.368359454955254</v>
      </c>
      <c r="G61" s="20">
        <f t="shared" si="13"/>
        <v>19.425781322686593</v>
      </c>
      <c r="H61" s="20">
        <f t="shared" si="13"/>
        <v>17.659801202442356</v>
      </c>
      <c r="I61" s="20">
        <f t="shared" si="13"/>
        <v>16.054364729493049</v>
      </c>
      <c r="J61" s="20">
        <f t="shared" si="13"/>
        <v>14.594877026811863</v>
      </c>
      <c r="K61" s="20">
        <f t="shared" si="13"/>
        <v>13.268070024374421</v>
      </c>
      <c r="L61" s="20">
        <f t="shared" si="13"/>
        <v>45.653883105046035</v>
      </c>
      <c r="M61" s="20">
        <f t="shared" si="13"/>
        <v>18.879148883972519</v>
      </c>
      <c r="N61" s="20">
        <f t="shared" si="13"/>
        <v>9.9684973887110573</v>
      </c>
      <c r="O61" s="20">
        <f t="shared" si="13"/>
        <v>16.550384233946804</v>
      </c>
      <c r="P61" s="20">
        <f t="shared" si="13"/>
        <v>8.2384275939760787</v>
      </c>
      <c r="Q61" s="20">
        <f t="shared" si="13"/>
        <v>14.574766116066474</v>
      </c>
      <c r="R61" s="20">
        <f t="shared" si="13"/>
        <v>6.8086178462612219</v>
      </c>
      <c r="S61" s="20">
        <f t="shared" si="13"/>
        <v>12.893619193191276</v>
      </c>
      <c r="T61" s="20">
        <f t="shared" si="13"/>
        <v>5.6269568977365463</v>
      </c>
      <c r="U61" s="20">
        <f t="shared" si="13"/>
        <v>545.82863263698744</v>
      </c>
      <c r="V61" s="20">
        <f t="shared" si="13"/>
        <v>33.570035938928449</v>
      </c>
      <c r="W61" s="20">
        <f t="shared" si="13"/>
        <v>10.229710570348676</v>
      </c>
      <c r="X61" s="20">
        <f t="shared" si="13"/>
        <v>3.8432872739133557</v>
      </c>
      <c r="Y61" s="20">
        <f t="shared" si="13"/>
        <v>9.1730668800502837</v>
      </c>
      <c r="Z61" s="20">
        <f t="shared" si="13"/>
        <v>3.1762704743085588</v>
      </c>
      <c r="AA61" s="20">
        <f t="shared" si="13"/>
        <v>8.2610839228746258</v>
      </c>
      <c r="AB61" s="20">
        <f t="shared" si="13"/>
        <v>2.6250169209161633</v>
      </c>
      <c r="AC61" s="20">
        <f t="shared" si="13"/>
        <v>7.4708969086731525</v>
      </c>
      <c r="AD61" s="20">
        <f t="shared" si="13"/>
        <v>2.1694354718315396</v>
      </c>
      <c r="AE61" s="20">
        <f t="shared" si="13"/>
        <v>6.7831295744065283</v>
      </c>
      <c r="AF61" s="20">
        <f t="shared" si="13"/>
        <v>21.115073708568517</v>
      </c>
      <c r="AG61" s="20">
        <f t="shared" si="13"/>
        <v>6.1819994669845242</v>
      </c>
      <c r="AH61" s="20">
        <f t="shared" si="13"/>
        <v>1.4817536178072119</v>
      </c>
      <c r="AI61" s="20">
        <f t="shared" si="13"/>
        <v>5.6542321615545177</v>
      </c>
      <c r="AJ61" s="20">
        <f t="shared" si="13"/>
        <v>1.2245897667828198</v>
      </c>
      <c r="AK61" s="20">
        <f t="shared" si="13"/>
        <v>5.1887107109732256</v>
      </c>
      <c r="AL61" s="20">
        <f t="shared" si="13"/>
        <v>1.012057658498198</v>
      </c>
      <c r="AM61" s="20">
        <f t="shared" si="13"/>
        <v>4.77625163637948</v>
      </c>
      <c r="AN61" s="20">
        <f t="shared" si="13"/>
        <v>0.83641128801503939</v>
      </c>
      <c r="AO61" s="20">
        <f t="shared" si="13"/>
        <v>83.83978372534061</v>
      </c>
      <c r="AP61" s="20">
        <f t="shared" si="13"/>
        <v>59.308695677386162</v>
      </c>
      <c r="AQ61" s="20">
        <f t="shared" si="13"/>
        <v>4.0808210492982466</v>
      </c>
      <c r="AR61" s="20">
        <f t="shared" si="13"/>
        <v>0.57128016393350134</v>
      </c>
      <c r="AS61" s="20">
        <f t="shared" si="13"/>
        <v>3.7860085198032394</v>
      </c>
      <c r="AT61" s="20">
        <f t="shared" si="13"/>
        <v>0.47213236688719107</v>
      </c>
      <c r="AU61" s="20">
        <f t="shared" si="13"/>
        <v>3.5201222725654411</v>
      </c>
      <c r="AV61" s="20">
        <f t="shared" si="13"/>
        <v>0.39019203874974462</v>
      </c>
      <c r="AW61" s="20">
        <f t="shared" si="13"/>
        <v>3.2793385687668231</v>
      </c>
      <c r="AX61" s="20">
        <f t="shared" si="13"/>
        <v>0.32247275929730962</v>
      </c>
      <c r="AY61" s="20">
        <f t="shared" si="13"/>
        <v>3.0604254741549775</v>
      </c>
      <c r="AZ61" s="18"/>
    </row>
    <row r="62" spans="1:52" ht="12.75" customHeight="1"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7"/>
      <c r="AF62" s="17"/>
      <c r="AG62" s="17"/>
      <c r="AH62" s="17"/>
      <c r="AI62" s="17"/>
      <c r="AJ62" s="17"/>
      <c r="AK62" s="17"/>
      <c r="AL62" s="17"/>
      <c r="AM62" s="17"/>
      <c r="AN62" s="17"/>
      <c r="AO62" s="17"/>
      <c r="AP62" s="17"/>
      <c r="AQ62" s="17"/>
      <c r="AR62" s="17"/>
      <c r="AS62" s="17"/>
      <c r="AT62" s="17"/>
      <c r="AU62" s="17"/>
      <c r="AV62" s="17"/>
      <c r="AW62" s="17"/>
      <c r="AX62" s="17"/>
      <c r="AY62" s="17"/>
      <c r="AZ62" s="17"/>
    </row>
    <row r="63" spans="1:52" ht="12.75" customHeight="1">
      <c r="A63" s="4" t="s">
        <v>153</v>
      </c>
      <c r="B63" s="20">
        <f>SUM(B53:AY53)-SUM(B52:AY52)</f>
        <v>5521.4881459899989</v>
      </c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17"/>
      <c r="AM63" s="17"/>
      <c r="AN63" s="17"/>
      <c r="AO63" s="17"/>
      <c r="AP63" s="17"/>
      <c r="AQ63" s="17"/>
      <c r="AR63" s="17"/>
      <c r="AS63" s="17"/>
      <c r="AT63" s="17"/>
      <c r="AU63" s="17"/>
      <c r="AV63" s="17"/>
      <c r="AW63" s="17"/>
      <c r="AX63" s="17"/>
      <c r="AY63" s="17"/>
      <c r="AZ63" s="17"/>
    </row>
    <row r="64" spans="1:52" ht="12.75" customHeight="1">
      <c r="A64" s="4" t="s">
        <v>154</v>
      </c>
      <c r="B64" s="20">
        <f>SUM(B57:AY57)-SUM(B56:AY56)</f>
        <v>1669.6608067666873</v>
      </c>
      <c r="AT64" s="17">
        <v>5521.4881459899925</v>
      </c>
      <c r="AU64" s="17">
        <v>2420.5938676953797</v>
      </c>
      <c r="AV64" s="17">
        <v>1200.0929196225522</v>
      </c>
    </row>
    <row r="65" spans="1:52" ht="12.75" customHeight="1">
      <c r="A65" s="4" t="s">
        <v>155</v>
      </c>
      <c r="B65" s="20">
        <f>SUM(B61:AY61)-SUM(B60:AY60)</f>
        <v>1130.0854426572969</v>
      </c>
    </row>
    <row r="66" spans="1:52" ht="12.75" customHeight="1"/>
    <row r="67" spans="1:52" ht="12.75" customHeight="1"/>
    <row r="68" spans="1:52" ht="12.75" customHeight="1"/>
    <row r="69" spans="1:52" ht="12.75" customHeight="1"/>
    <row r="70" spans="1:52" ht="12.75" customHeight="1"/>
    <row r="71" spans="1:52" ht="12.75" customHeight="1">
      <c r="A71" s="1" t="s">
        <v>156</v>
      </c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</row>
    <row r="72" spans="1:52" ht="12.75" customHeight="1"/>
    <row r="73" spans="1:52" ht="12.75" customHeight="1">
      <c r="B73" s="19">
        <v>0</v>
      </c>
      <c r="C73" s="19">
        <v>1</v>
      </c>
      <c r="D73" s="19">
        <v>2</v>
      </c>
      <c r="E73" s="19">
        <v>3</v>
      </c>
      <c r="F73" s="19">
        <v>4</v>
      </c>
      <c r="G73" s="19">
        <v>5</v>
      </c>
      <c r="H73" s="19">
        <v>6</v>
      </c>
      <c r="I73" s="19">
        <v>7</v>
      </c>
      <c r="J73" s="19">
        <v>8</v>
      </c>
      <c r="K73" s="19">
        <v>9</v>
      </c>
      <c r="L73" s="19">
        <v>10</v>
      </c>
      <c r="M73" s="19">
        <v>11</v>
      </c>
      <c r="N73" s="19">
        <v>12</v>
      </c>
      <c r="O73" s="19">
        <v>13</v>
      </c>
      <c r="P73" s="19">
        <v>14</v>
      </c>
      <c r="Q73" s="19">
        <v>15</v>
      </c>
      <c r="R73" s="19">
        <v>16</v>
      </c>
      <c r="S73" s="19">
        <v>17</v>
      </c>
      <c r="T73" s="19">
        <v>18</v>
      </c>
      <c r="U73" s="19">
        <v>19</v>
      </c>
      <c r="V73" s="19">
        <v>20</v>
      </c>
      <c r="W73" s="19">
        <v>21</v>
      </c>
      <c r="X73" s="19">
        <v>22</v>
      </c>
      <c r="Y73" s="19">
        <v>23</v>
      </c>
      <c r="Z73" s="19">
        <v>24</v>
      </c>
      <c r="AA73" s="19">
        <v>25</v>
      </c>
      <c r="AB73" s="19">
        <v>26</v>
      </c>
      <c r="AC73" s="19">
        <v>27</v>
      </c>
      <c r="AD73" s="19">
        <v>28</v>
      </c>
      <c r="AE73" s="19">
        <v>29</v>
      </c>
      <c r="AF73" s="19">
        <v>30</v>
      </c>
      <c r="AG73" s="19">
        <v>31</v>
      </c>
      <c r="AH73" s="19">
        <v>32</v>
      </c>
      <c r="AI73" s="19">
        <v>33</v>
      </c>
      <c r="AJ73" s="19">
        <v>34</v>
      </c>
      <c r="AK73" s="19">
        <v>35</v>
      </c>
      <c r="AL73" s="19">
        <v>36</v>
      </c>
      <c r="AM73" s="19">
        <v>37</v>
      </c>
      <c r="AN73" s="19">
        <v>38</v>
      </c>
      <c r="AO73" s="19">
        <v>39</v>
      </c>
      <c r="AP73" s="19">
        <v>40</v>
      </c>
      <c r="AQ73" s="19">
        <v>41</v>
      </c>
      <c r="AR73" s="19">
        <v>42</v>
      </c>
      <c r="AS73" s="19">
        <v>43</v>
      </c>
      <c r="AT73" s="19">
        <v>44</v>
      </c>
      <c r="AU73" s="19">
        <v>45</v>
      </c>
      <c r="AV73" s="19">
        <v>46</v>
      </c>
      <c r="AW73" s="19">
        <v>47</v>
      </c>
      <c r="AX73" s="19">
        <v>48</v>
      </c>
      <c r="AY73" s="19">
        <v>49</v>
      </c>
      <c r="AZ73" s="30"/>
    </row>
    <row r="74" spans="1:52" ht="12.75" customHeight="1">
      <c r="A74" s="4" t="s">
        <v>53</v>
      </c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10"/>
    </row>
    <row r="75" spans="1:52" ht="12.75" customHeight="1">
      <c r="A75" s="4" t="s">
        <v>58</v>
      </c>
      <c r="B75" s="20">
        <f t="shared" ref="B75:AY75" si="14">$B$5*$P$5</f>
        <v>6.9222340000000007E-2</v>
      </c>
      <c r="C75" s="20">
        <f t="shared" si="14"/>
        <v>6.9222340000000007E-2</v>
      </c>
      <c r="D75" s="20">
        <f t="shared" si="14"/>
        <v>6.9222340000000007E-2</v>
      </c>
      <c r="E75" s="20">
        <f t="shared" si="14"/>
        <v>6.9222340000000007E-2</v>
      </c>
      <c r="F75" s="20">
        <f t="shared" si="14"/>
        <v>6.9222340000000007E-2</v>
      </c>
      <c r="G75" s="20">
        <f t="shared" si="14"/>
        <v>6.9222340000000007E-2</v>
      </c>
      <c r="H75" s="20">
        <f t="shared" si="14"/>
        <v>6.9222340000000007E-2</v>
      </c>
      <c r="I75" s="20">
        <f t="shared" si="14"/>
        <v>6.9222340000000007E-2</v>
      </c>
      <c r="J75" s="20">
        <f t="shared" si="14"/>
        <v>6.9222340000000007E-2</v>
      </c>
      <c r="K75" s="20">
        <f t="shared" si="14"/>
        <v>6.9222340000000007E-2</v>
      </c>
      <c r="L75" s="20">
        <f t="shared" si="14"/>
        <v>6.9222340000000007E-2</v>
      </c>
      <c r="M75" s="20">
        <f t="shared" si="14"/>
        <v>6.9222340000000007E-2</v>
      </c>
      <c r="N75" s="20">
        <f t="shared" si="14"/>
        <v>6.9222340000000007E-2</v>
      </c>
      <c r="O75" s="20">
        <f t="shared" si="14"/>
        <v>6.9222340000000007E-2</v>
      </c>
      <c r="P75" s="20">
        <f t="shared" si="14"/>
        <v>6.9222340000000007E-2</v>
      </c>
      <c r="Q75" s="20">
        <f t="shared" si="14"/>
        <v>6.9222340000000007E-2</v>
      </c>
      <c r="R75" s="20">
        <f t="shared" si="14"/>
        <v>6.9222340000000007E-2</v>
      </c>
      <c r="S75" s="20">
        <f t="shared" si="14"/>
        <v>6.9222340000000007E-2</v>
      </c>
      <c r="T75" s="20">
        <f t="shared" si="14"/>
        <v>6.9222340000000007E-2</v>
      </c>
      <c r="U75" s="20">
        <f t="shared" si="14"/>
        <v>6.9222340000000007E-2</v>
      </c>
      <c r="V75" s="20">
        <f t="shared" si="14"/>
        <v>6.9222340000000007E-2</v>
      </c>
      <c r="W75" s="20">
        <f t="shared" si="14"/>
        <v>6.9222340000000007E-2</v>
      </c>
      <c r="X75" s="20">
        <f t="shared" si="14"/>
        <v>6.9222340000000007E-2</v>
      </c>
      <c r="Y75" s="20">
        <f t="shared" si="14"/>
        <v>6.9222340000000007E-2</v>
      </c>
      <c r="Z75" s="20">
        <f t="shared" si="14"/>
        <v>6.9222340000000007E-2</v>
      </c>
      <c r="AA75" s="20">
        <f t="shared" si="14"/>
        <v>6.9222340000000007E-2</v>
      </c>
      <c r="AB75" s="20">
        <f t="shared" si="14"/>
        <v>6.9222340000000007E-2</v>
      </c>
      <c r="AC75" s="20">
        <f t="shared" si="14"/>
        <v>6.9222340000000007E-2</v>
      </c>
      <c r="AD75" s="20">
        <f t="shared" si="14"/>
        <v>6.9222340000000007E-2</v>
      </c>
      <c r="AE75" s="20">
        <f t="shared" si="14"/>
        <v>6.9222340000000007E-2</v>
      </c>
      <c r="AF75" s="20">
        <f t="shared" si="14"/>
        <v>6.9222340000000007E-2</v>
      </c>
      <c r="AG75" s="20">
        <f t="shared" si="14"/>
        <v>6.9222340000000007E-2</v>
      </c>
      <c r="AH75" s="20">
        <f t="shared" si="14"/>
        <v>6.9222340000000007E-2</v>
      </c>
      <c r="AI75" s="20">
        <f t="shared" si="14"/>
        <v>6.9222340000000007E-2</v>
      </c>
      <c r="AJ75" s="20">
        <f t="shared" si="14"/>
        <v>6.9222340000000007E-2</v>
      </c>
      <c r="AK75" s="20">
        <f t="shared" si="14"/>
        <v>6.9222340000000007E-2</v>
      </c>
      <c r="AL75" s="20">
        <f t="shared" si="14"/>
        <v>6.9222340000000007E-2</v>
      </c>
      <c r="AM75" s="20">
        <f t="shared" si="14"/>
        <v>6.9222340000000007E-2</v>
      </c>
      <c r="AN75" s="20">
        <f t="shared" si="14"/>
        <v>6.9222340000000007E-2</v>
      </c>
      <c r="AO75" s="20">
        <f t="shared" si="14"/>
        <v>6.9222340000000007E-2</v>
      </c>
      <c r="AP75" s="20">
        <f t="shared" si="14"/>
        <v>6.9222340000000007E-2</v>
      </c>
      <c r="AQ75" s="20">
        <f t="shared" si="14"/>
        <v>6.9222340000000007E-2</v>
      </c>
      <c r="AR75" s="20">
        <f t="shared" si="14"/>
        <v>6.9222340000000007E-2</v>
      </c>
      <c r="AS75" s="20">
        <f t="shared" si="14"/>
        <v>6.9222340000000007E-2</v>
      </c>
      <c r="AT75" s="20">
        <f t="shared" si="14"/>
        <v>6.9222340000000007E-2</v>
      </c>
      <c r="AU75" s="20">
        <f t="shared" si="14"/>
        <v>6.9222340000000007E-2</v>
      </c>
      <c r="AV75" s="20">
        <f t="shared" si="14"/>
        <v>6.9222340000000007E-2</v>
      </c>
      <c r="AW75" s="20">
        <f t="shared" si="14"/>
        <v>6.9222340000000007E-2</v>
      </c>
      <c r="AX75" s="20">
        <f t="shared" si="14"/>
        <v>6.9222340000000007E-2</v>
      </c>
      <c r="AY75" s="20">
        <f t="shared" si="14"/>
        <v>6.9222340000000007E-2</v>
      </c>
      <c r="AZ75" s="18"/>
    </row>
    <row r="76" spans="1:52" ht="12.75" customHeight="1">
      <c r="A76" s="4" t="s">
        <v>62</v>
      </c>
      <c r="B76" s="4">
        <f>P6*B6</f>
        <v>418.12799999999999</v>
      </c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10"/>
    </row>
    <row r="77" spans="1:52" ht="12.75" customHeight="1">
      <c r="A77" s="4" t="s">
        <v>64</v>
      </c>
      <c r="B77" s="4"/>
      <c r="C77" s="20">
        <f t="shared" ref="C77:AY77" si="15">$P$7*$B$7</f>
        <v>4.4678999999999993</v>
      </c>
      <c r="D77" s="20">
        <f t="shared" si="15"/>
        <v>4.4678999999999993</v>
      </c>
      <c r="E77" s="20">
        <f t="shared" si="15"/>
        <v>4.4678999999999993</v>
      </c>
      <c r="F77" s="20">
        <f t="shared" si="15"/>
        <v>4.4678999999999993</v>
      </c>
      <c r="G77" s="20">
        <f t="shared" si="15"/>
        <v>4.4678999999999993</v>
      </c>
      <c r="H77" s="20">
        <f t="shared" si="15"/>
        <v>4.4678999999999993</v>
      </c>
      <c r="I77" s="20">
        <f t="shared" si="15"/>
        <v>4.4678999999999993</v>
      </c>
      <c r="J77" s="20">
        <f t="shared" si="15"/>
        <v>4.4678999999999993</v>
      </c>
      <c r="K77" s="20">
        <f t="shared" si="15"/>
        <v>4.4678999999999993</v>
      </c>
      <c r="L77" s="20">
        <f t="shared" si="15"/>
        <v>4.4678999999999993</v>
      </c>
      <c r="M77" s="20">
        <f t="shared" si="15"/>
        <v>4.4678999999999993</v>
      </c>
      <c r="N77" s="20">
        <f t="shared" si="15"/>
        <v>4.4678999999999993</v>
      </c>
      <c r="O77" s="20">
        <f t="shared" si="15"/>
        <v>4.4678999999999993</v>
      </c>
      <c r="P77" s="20">
        <f t="shared" si="15"/>
        <v>4.4678999999999993</v>
      </c>
      <c r="Q77" s="20">
        <f t="shared" si="15"/>
        <v>4.4678999999999993</v>
      </c>
      <c r="R77" s="20">
        <f t="shared" si="15"/>
        <v>4.4678999999999993</v>
      </c>
      <c r="S77" s="20">
        <f t="shared" si="15"/>
        <v>4.4678999999999993</v>
      </c>
      <c r="T77" s="20">
        <f t="shared" si="15"/>
        <v>4.4678999999999993</v>
      </c>
      <c r="U77" s="20">
        <f t="shared" si="15"/>
        <v>4.4678999999999993</v>
      </c>
      <c r="V77" s="20">
        <f t="shared" si="15"/>
        <v>4.4678999999999993</v>
      </c>
      <c r="W77" s="20">
        <f t="shared" si="15"/>
        <v>4.4678999999999993</v>
      </c>
      <c r="X77" s="20">
        <f t="shared" si="15"/>
        <v>4.4678999999999993</v>
      </c>
      <c r="Y77" s="20">
        <f t="shared" si="15"/>
        <v>4.4678999999999993</v>
      </c>
      <c r="Z77" s="20">
        <f t="shared" si="15"/>
        <v>4.4678999999999993</v>
      </c>
      <c r="AA77" s="20">
        <f t="shared" si="15"/>
        <v>4.4678999999999993</v>
      </c>
      <c r="AB77" s="20">
        <f t="shared" si="15"/>
        <v>4.4678999999999993</v>
      </c>
      <c r="AC77" s="20">
        <f t="shared" si="15"/>
        <v>4.4678999999999993</v>
      </c>
      <c r="AD77" s="20">
        <f t="shared" si="15"/>
        <v>4.4678999999999993</v>
      </c>
      <c r="AE77" s="20">
        <f t="shared" si="15"/>
        <v>4.4678999999999993</v>
      </c>
      <c r="AF77" s="20">
        <f t="shared" si="15"/>
        <v>4.4678999999999993</v>
      </c>
      <c r="AG77" s="20">
        <f t="shared" si="15"/>
        <v>4.4678999999999993</v>
      </c>
      <c r="AH77" s="20">
        <f t="shared" si="15"/>
        <v>4.4678999999999993</v>
      </c>
      <c r="AI77" s="20">
        <f t="shared" si="15"/>
        <v>4.4678999999999993</v>
      </c>
      <c r="AJ77" s="20">
        <f t="shared" si="15"/>
        <v>4.4678999999999993</v>
      </c>
      <c r="AK77" s="20">
        <f t="shared" si="15"/>
        <v>4.4678999999999993</v>
      </c>
      <c r="AL77" s="20">
        <f t="shared" si="15"/>
        <v>4.4678999999999993</v>
      </c>
      <c r="AM77" s="20">
        <f t="shared" si="15"/>
        <v>4.4678999999999993</v>
      </c>
      <c r="AN77" s="20">
        <f t="shared" si="15"/>
        <v>4.4678999999999993</v>
      </c>
      <c r="AO77" s="20">
        <f t="shared" si="15"/>
        <v>4.4678999999999993</v>
      </c>
      <c r="AP77" s="20">
        <f t="shared" si="15"/>
        <v>4.4678999999999993</v>
      </c>
      <c r="AQ77" s="20">
        <f t="shared" si="15"/>
        <v>4.4678999999999993</v>
      </c>
      <c r="AR77" s="20">
        <f t="shared" si="15"/>
        <v>4.4678999999999993</v>
      </c>
      <c r="AS77" s="20">
        <f t="shared" si="15"/>
        <v>4.4678999999999993</v>
      </c>
      <c r="AT77" s="20">
        <f t="shared" si="15"/>
        <v>4.4678999999999993</v>
      </c>
      <c r="AU77" s="20">
        <f t="shared" si="15"/>
        <v>4.4678999999999993</v>
      </c>
      <c r="AV77" s="20">
        <f t="shared" si="15"/>
        <v>4.4678999999999993</v>
      </c>
      <c r="AW77" s="20">
        <f t="shared" si="15"/>
        <v>4.4678999999999993</v>
      </c>
      <c r="AX77" s="20">
        <f t="shared" si="15"/>
        <v>4.4678999999999993</v>
      </c>
      <c r="AY77" s="20">
        <f t="shared" si="15"/>
        <v>4.4678999999999993</v>
      </c>
      <c r="AZ77" s="18"/>
    </row>
    <row r="78" spans="1:52" ht="12.75" customHeight="1">
      <c r="A78" s="21" t="s">
        <v>142</v>
      </c>
      <c r="B78" s="23">
        <f t="shared" ref="B78:AY78" si="16">SUM(B74:B77)</f>
        <v>418.19722234</v>
      </c>
      <c r="C78" s="23">
        <f t="shared" si="16"/>
        <v>4.5371223399999989</v>
      </c>
      <c r="D78" s="23">
        <f t="shared" si="16"/>
        <v>4.5371223399999989</v>
      </c>
      <c r="E78" s="23">
        <f t="shared" si="16"/>
        <v>4.5371223399999989</v>
      </c>
      <c r="F78" s="23">
        <f t="shared" si="16"/>
        <v>4.5371223399999989</v>
      </c>
      <c r="G78" s="23">
        <f t="shared" si="16"/>
        <v>4.5371223399999989</v>
      </c>
      <c r="H78" s="23">
        <f t="shared" si="16"/>
        <v>4.5371223399999989</v>
      </c>
      <c r="I78" s="23">
        <f t="shared" si="16"/>
        <v>4.5371223399999989</v>
      </c>
      <c r="J78" s="23">
        <f t="shared" si="16"/>
        <v>4.5371223399999989</v>
      </c>
      <c r="K78" s="23">
        <f t="shared" si="16"/>
        <v>4.5371223399999989</v>
      </c>
      <c r="L78" s="23">
        <f t="shared" si="16"/>
        <v>4.5371223399999989</v>
      </c>
      <c r="M78" s="23">
        <f t="shared" si="16"/>
        <v>4.5371223399999989</v>
      </c>
      <c r="N78" s="23">
        <f t="shared" si="16"/>
        <v>4.5371223399999989</v>
      </c>
      <c r="O78" s="23">
        <f t="shared" si="16"/>
        <v>4.5371223399999989</v>
      </c>
      <c r="P78" s="23">
        <f t="shared" si="16"/>
        <v>4.5371223399999989</v>
      </c>
      <c r="Q78" s="23">
        <f t="shared" si="16"/>
        <v>4.5371223399999989</v>
      </c>
      <c r="R78" s="23">
        <f t="shared" si="16"/>
        <v>4.5371223399999989</v>
      </c>
      <c r="S78" s="23">
        <f t="shared" si="16"/>
        <v>4.5371223399999989</v>
      </c>
      <c r="T78" s="23">
        <f t="shared" si="16"/>
        <v>4.5371223399999989</v>
      </c>
      <c r="U78" s="23">
        <f t="shared" si="16"/>
        <v>4.5371223399999989</v>
      </c>
      <c r="V78" s="23">
        <f t="shared" si="16"/>
        <v>4.5371223399999989</v>
      </c>
      <c r="W78" s="23">
        <f t="shared" si="16"/>
        <v>4.5371223399999989</v>
      </c>
      <c r="X78" s="23">
        <f t="shared" si="16"/>
        <v>4.5371223399999989</v>
      </c>
      <c r="Y78" s="23">
        <f t="shared" si="16"/>
        <v>4.5371223399999989</v>
      </c>
      <c r="Z78" s="23">
        <f t="shared" si="16"/>
        <v>4.5371223399999989</v>
      </c>
      <c r="AA78" s="23">
        <f t="shared" si="16"/>
        <v>4.5371223399999989</v>
      </c>
      <c r="AB78" s="23">
        <f t="shared" si="16"/>
        <v>4.5371223399999989</v>
      </c>
      <c r="AC78" s="23">
        <f t="shared" si="16"/>
        <v>4.5371223399999989</v>
      </c>
      <c r="AD78" s="23">
        <f t="shared" si="16"/>
        <v>4.5371223399999989</v>
      </c>
      <c r="AE78" s="23">
        <f t="shared" si="16"/>
        <v>4.5371223399999989</v>
      </c>
      <c r="AF78" s="23">
        <f t="shared" si="16"/>
        <v>4.5371223399999989</v>
      </c>
      <c r="AG78" s="23">
        <f t="shared" si="16"/>
        <v>4.5371223399999989</v>
      </c>
      <c r="AH78" s="23">
        <f t="shared" si="16"/>
        <v>4.5371223399999989</v>
      </c>
      <c r="AI78" s="23">
        <f t="shared" si="16"/>
        <v>4.5371223399999989</v>
      </c>
      <c r="AJ78" s="23">
        <f t="shared" si="16"/>
        <v>4.5371223399999989</v>
      </c>
      <c r="AK78" s="23">
        <f t="shared" si="16"/>
        <v>4.5371223399999989</v>
      </c>
      <c r="AL78" s="23">
        <f t="shared" si="16"/>
        <v>4.5371223399999989</v>
      </c>
      <c r="AM78" s="23">
        <f t="shared" si="16"/>
        <v>4.5371223399999989</v>
      </c>
      <c r="AN78" s="23">
        <f t="shared" si="16"/>
        <v>4.5371223399999989</v>
      </c>
      <c r="AO78" s="23">
        <f t="shared" si="16"/>
        <v>4.5371223399999989</v>
      </c>
      <c r="AP78" s="23">
        <f t="shared" si="16"/>
        <v>4.5371223399999989</v>
      </c>
      <c r="AQ78" s="23">
        <f t="shared" si="16"/>
        <v>4.5371223399999989</v>
      </c>
      <c r="AR78" s="23">
        <f t="shared" si="16"/>
        <v>4.5371223399999989</v>
      </c>
      <c r="AS78" s="23">
        <f t="shared" si="16"/>
        <v>4.5371223399999989</v>
      </c>
      <c r="AT78" s="23">
        <f t="shared" si="16"/>
        <v>4.5371223399999989</v>
      </c>
      <c r="AU78" s="23">
        <f t="shared" si="16"/>
        <v>4.5371223399999989</v>
      </c>
      <c r="AV78" s="23">
        <f t="shared" si="16"/>
        <v>4.5371223399999989</v>
      </c>
      <c r="AW78" s="23">
        <f t="shared" si="16"/>
        <v>4.5371223399999989</v>
      </c>
      <c r="AX78" s="23">
        <f t="shared" si="16"/>
        <v>4.5371223399999989</v>
      </c>
      <c r="AY78" s="23">
        <f t="shared" si="16"/>
        <v>4.5371223399999989</v>
      </c>
      <c r="AZ78" s="18"/>
    </row>
    <row r="79" spans="1:52" ht="12.75" customHeight="1">
      <c r="A79" s="24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  <c r="AB79" s="25"/>
      <c r="AC79" s="25"/>
      <c r="AD79" s="25"/>
      <c r="AE79" s="25"/>
      <c r="AF79" s="25"/>
      <c r="AG79" s="25"/>
      <c r="AH79" s="25"/>
      <c r="AI79" s="25"/>
      <c r="AJ79" s="25"/>
      <c r="AK79" s="25"/>
      <c r="AL79" s="25"/>
      <c r="AM79" s="25"/>
      <c r="AN79" s="25"/>
      <c r="AO79" s="25"/>
      <c r="AP79" s="25"/>
      <c r="AQ79" s="25"/>
      <c r="AR79" s="25"/>
      <c r="AS79" s="25"/>
      <c r="AT79" s="25"/>
      <c r="AU79" s="25"/>
      <c r="AV79" s="25"/>
      <c r="AW79" s="25"/>
      <c r="AX79" s="25"/>
      <c r="AY79" s="25"/>
      <c r="AZ79" s="10"/>
    </row>
    <row r="80" spans="1:52" ht="12.75" customHeight="1">
      <c r="A80" s="4" t="s">
        <v>69</v>
      </c>
      <c r="B80" s="48">
        <v>0</v>
      </c>
      <c r="C80" s="48">
        <v>11.478</v>
      </c>
      <c r="D80" s="48">
        <v>0</v>
      </c>
      <c r="E80" s="48">
        <v>13.141</v>
      </c>
      <c r="F80" s="48">
        <v>0</v>
      </c>
      <c r="G80" s="48">
        <v>15.045</v>
      </c>
      <c r="H80" s="48">
        <v>0</v>
      </c>
      <c r="I80" s="48">
        <v>17.225999999999999</v>
      </c>
      <c r="J80" s="48">
        <v>0</v>
      </c>
      <c r="K80" s="48">
        <v>19.722000000000001</v>
      </c>
      <c r="L80" s="48">
        <v>87.129000000000005</v>
      </c>
      <c r="M80" s="48">
        <v>22.579000000000001</v>
      </c>
      <c r="N80" s="48">
        <v>0</v>
      </c>
      <c r="O80" s="48">
        <v>25.850999999999999</v>
      </c>
      <c r="P80" s="48">
        <v>0</v>
      </c>
      <c r="Q80" s="48">
        <v>29.597000000000001</v>
      </c>
      <c r="R80" s="48">
        <v>0</v>
      </c>
      <c r="S80" s="48">
        <v>33.884999999999998</v>
      </c>
      <c r="T80" s="48">
        <v>0</v>
      </c>
      <c r="U80" s="48">
        <v>38.795000000000002</v>
      </c>
      <c r="V80" s="48">
        <v>194.55699999999999</v>
      </c>
      <c r="W80" s="48">
        <v>44.417000000000002</v>
      </c>
      <c r="X80" s="48">
        <v>0</v>
      </c>
      <c r="Y80" s="48">
        <v>50.853000000000002</v>
      </c>
      <c r="Z80" s="48">
        <v>0</v>
      </c>
      <c r="AA80" s="48">
        <v>58.220999999999997</v>
      </c>
      <c r="AB80" s="48">
        <v>0</v>
      </c>
      <c r="AC80" s="48">
        <v>66.658000000000001</v>
      </c>
      <c r="AD80" s="48">
        <v>0</v>
      </c>
      <c r="AE80" s="48">
        <v>76.316000000000003</v>
      </c>
      <c r="AF80" s="48">
        <v>337.16</v>
      </c>
      <c r="AG80" s="48">
        <v>87.373999999999995</v>
      </c>
      <c r="AH80" s="48">
        <v>0</v>
      </c>
      <c r="AI80" s="48">
        <v>100.035</v>
      </c>
      <c r="AJ80" s="48">
        <v>0</v>
      </c>
      <c r="AK80" s="48">
        <v>114.53</v>
      </c>
      <c r="AL80" s="48">
        <v>0</v>
      </c>
      <c r="AM80" s="48">
        <v>131.126</v>
      </c>
      <c r="AN80" s="48">
        <v>0</v>
      </c>
      <c r="AO80" s="48">
        <v>150.126</v>
      </c>
      <c r="AP80" s="48">
        <v>2652.982</v>
      </c>
      <c r="AQ80" s="48">
        <v>171.87899999999999</v>
      </c>
      <c r="AR80" s="48">
        <v>0</v>
      </c>
      <c r="AS80" s="48">
        <v>196.78399999999999</v>
      </c>
      <c r="AT80" s="48">
        <v>0</v>
      </c>
      <c r="AU80" s="48">
        <v>225.298</v>
      </c>
      <c r="AV80" s="48">
        <v>0</v>
      </c>
      <c r="AW80" s="48">
        <v>257.94400000000002</v>
      </c>
      <c r="AX80" s="48">
        <v>0</v>
      </c>
      <c r="AY80" s="48">
        <v>295.32</v>
      </c>
      <c r="AZ80" s="49"/>
    </row>
    <row r="81" spans="1:52" ht="12.75" customHeight="1">
      <c r="A81" s="6" t="s">
        <v>73</v>
      </c>
      <c r="B81" s="20">
        <f t="shared" ref="B81:AY81" si="17">$B$19*$P$5</f>
        <v>6.8418656899999997</v>
      </c>
      <c r="C81" s="20">
        <f t="shared" si="17"/>
        <v>6.8418656899999997</v>
      </c>
      <c r="D81" s="20">
        <f t="shared" si="17"/>
        <v>6.8418656899999997</v>
      </c>
      <c r="E81" s="20">
        <f t="shared" si="17"/>
        <v>6.8418656899999997</v>
      </c>
      <c r="F81" s="20">
        <f t="shared" si="17"/>
        <v>6.8418656899999997</v>
      </c>
      <c r="G81" s="20">
        <f t="shared" si="17"/>
        <v>6.8418656899999997</v>
      </c>
      <c r="H81" s="20">
        <f t="shared" si="17"/>
        <v>6.8418656899999997</v>
      </c>
      <c r="I81" s="20">
        <f t="shared" si="17"/>
        <v>6.8418656899999997</v>
      </c>
      <c r="J81" s="20">
        <f t="shared" si="17"/>
        <v>6.8418656899999997</v>
      </c>
      <c r="K81" s="20">
        <f t="shared" si="17"/>
        <v>6.8418656899999997</v>
      </c>
      <c r="L81" s="20">
        <f t="shared" si="17"/>
        <v>6.8418656899999997</v>
      </c>
      <c r="M81" s="20">
        <f t="shared" si="17"/>
        <v>6.8418656899999997</v>
      </c>
      <c r="N81" s="20">
        <f t="shared" si="17"/>
        <v>6.8418656899999997</v>
      </c>
      <c r="O81" s="20">
        <f t="shared" si="17"/>
        <v>6.8418656899999997</v>
      </c>
      <c r="P81" s="20">
        <f t="shared" si="17"/>
        <v>6.8418656899999997</v>
      </c>
      <c r="Q81" s="20">
        <f t="shared" si="17"/>
        <v>6.8418656899999997</v>
      </c>
      <c r="R81" s="20">
        <f t="shared" si="17"/>
        <v>6.8418656899999997</v>
      </c>
      <c r="S81" s="20">
        <f t="shared" si="17"/>
        <v>6.8418656899999997</v>
      </c>
      <c r="T81" s="20">
        <f t="shared" si="17"/>
        <v>6.8418656899999997</v>
      </c>
      <c r="U81" s="20">
        <f t="shared" si="17"/>
        <v>6.8418656899999997</v>
      </c>
      <c r="V81" s="20">
        <f t="shared" si="17"/>
        <v>6.8418656899999997</v>
      </c>
      <c r="W81" s="20">
        <f t="shared" si="17"/>
        <v>6.8418656899999997</v>
      </c>
      <c r="X81" s="20">
        <f t="shared" si="17"/>
        <v>6.8418656899999997</v>
      </c>
      <c r="Y81" s="20">
        <f t="shared" si="17"/>
        <v>6.8418656899999997</v>
      </c>
      <c r="Z81" s="20">
        <f t="shared" si="17"/>
        <v>6.8418656899999997</v>
      </c>
      <c r="AA81" s="20">
        <f t="shared" si="17"/>
        <v>6.8418656899999997</v>
      </c>
      <c r="AB81" s="20">
        <f t="shared" si="17"/>
        <v>6.8418656899999997</v>
      </c>
      <c r="AC81" s="20">
        <f t="shared" si="17"/>
        <v>6.8418656899999997</v>
      </c>
      <c r="AD81" s="20">
        <f t="shared" si="17"/>
        <v>6.8418656899999997</v>
      </c>
      <c r="AE81" s="20">
        <f t="shared" si="17"/>
        <v>6.8418656899999997</v>
      </c>
      <c r="AF81" s="20">
        <f t="shared" si="17"/>
        <v>6.8418656899999997</v>
      </c>
      <c r="AG81" s="20">
        <f t="shared" si="17"/>
        <v>6.8418656899999997</v>
      </c>
      <c r="AH81" s="20">
        <f t="shared" si="17"/>
        <v>6.8418656899999997</v>
      </c>
      <c r="AI81" s="20">
        <f t="shared" si="17"/>
        <v>6.8418656899999997</v>
      </c>
      <c r="AJ81" s="20">
        <f t="shared" si="17"/>
        <v>6.8418656899999997</v>
      </c>
      <c r="AK81" s="20">
        <f t="shared" si="17"/>
        <v>6.8418656899999997</v>
      </c>
      <c r="AL81" s="20">
        <f t="shared" si="17"/>
        <v>6.8418656899999997</v>
      </c>
      <c r="AM81" s="20">
        <f t="shared" si="17"/>
        <v>6.8418656899999997</v>
      </c>
      <c r="AN81" s="20">
        <f t="shared" si="17"/>
        <v>6.8418656899999997</v>
      </c>
      <c r="AO81" s="20">
        <f t="shared" si="17"/>
        <v>6.8418656899999997</v>
      </c>
      <c r="AP81" s="20">
        <f t="shared" si="17"/>
        <v>6.8418656899999997</v>
      </c>
      <c r="AQ81" s="20">
        <f t="shared" si="17"/>
        <v>6.8418656899999997</v>
      </c>
      <c r="AR81" s="20">
        <f t="shared" si="17"/>
        <v>6.8418656899999997</v>
      </c>
      <c r="AS81" s="20">
        <f t="shared" si="17"/>
        <v>6.8418656899999997</v>
      </c>
      <c r="AT81" s="20">
        <f t="shared" si="17"/>
        <v>6.8418656899999997</v>
      </c>
      <c r="AU81" s="20">
        <f t="shared" si="17"/>
        <v>6.8418656899999997</v>
      </c>
      <c r="AV81" s="20">
        <f t="shared" si="17"/>
        <v>6.8418656899999997</v>
      </c>
      <c r="AW81" s="20">
        <f t="shared" si="17"/>
        <v>6.8418656899999997</v>
      </c>
      <c r="AX81" s="20">
        <f t="shared" si="17"/>
        <v>6.8418656899999997</v>
      </c>
      <c r="AY81" s="20">
        <f t="shared" si="17"/>
        <v>6.8418656899999997</v>
      </c>
      <c r="AZ81" s="18"/>
    </row>
    <row r="82" spans="1:52" ht="12.75" customHeight="1">
      <c r="A82" s="4" t="s">
        <v>75</v>
      </c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20">
        <v>884.88442459999999</v>
      </c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20">
        <v>884.88442459999999</v>
      </c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10"/>
    </row>
    <row r="83" spans="1:52" ht="12.75" customHeight="1">
      <c r="A83" s="13" t="s">
        <v>77</v>
      </c>
      <c r="B83" s="20">
        <f t="shared" ref="B83:AY83" si="18">$B$21*$P$5*$E$14</f>
        <v>2.2420998600000002</v>
      </c>
      <c r="C83" s="20">
        <f t="shared" si="18"/>
        <v>2.2420998600000002</v>
      </c>
      <c r="D83" s="20">
        <f t="shared" si="18"/>
        <v>2.2420998600000002</v>
      </c>
      <c r="E83" s="20">
        <f t="shared" si="18"/>
        <v>2.2420998600000002</v>
      </c>
      <c r="F83" s="20">
        <f t="shared" si="18"/>
        <v>2.2420998600000002</v>
      </c>
      <c r="G83" s="20">
        <f t="shared" si="18"/>
        <v>2.2420998600000002</v>
      </c>
      <c r="H83" s="20">
        <f t="shared" si="18"/>
        <v>2.2420998600000002</v>
      </c>
      <c r="I83" s="20">
        <f t="shared" si="18"/>
        <v>2.2420998600000002</v>
      </c>
      <c r="J83" s="20">
        <f t="shared" si="18"/>
        <v>2.2420998600000002</v>
      </c>
      <c r="K83" s="20">
        <f t="shared" si="18"/>
        <v>2.2420998600000002</v>
      </c>
      <c r="L83" s="20">
        <f t="shared" si="18"/>
        <v>2.2420998600000002</v>
      </c>
      <c r="M83" s="20">
        <f t="shared" si="18"/>
        <v>2.2420998600000002</v>
      </c>
      <c r="N83" s="20">
        <f t="shared" si="18"/>
        <v>2.2420998600000002</v>
      </c>
      <c r="O83" s="20">
        <f t="shared" si="18"/>
        <v>2.2420998600000002</v>
      </c>
      <c r="P83" s="20">
        <f t="shared" si="18"/>
        <v>2.2420998600000002</v>
      </c>
      <c r="Q83" s="20">
        <f t="shared" si="18"/>
        <v>2.2420998600000002</v>
      </c>
      <c r="R83" s="20">
        <f t="shared" si="18"/>
        <v>2.2420998600000002</v>
      </c>
      <c r="S83" s="20">
        <f t="shared" si="18"/>
        <v>2.2420998600000002</v>
      </c>
      <c r="T83" s="20">
        <f t="shared" si="18"/>
        <v>2.2420998600000002</v>
      </c>
      <c r="U83" s="20">
        <f t="shared" si="18"/>
        <v>2.2420998600000002</v>
      </c>
      <c r="V83" s="20">
        <f t="shared" si="18"/>
        <v>2.2420998600000002</v>
      </c>
      <c r="W83" s="20">
        <f t="shared" si="18"/>
        <v>2.2420998600000002</v>
      </c>
      <c r="X83" s="20">
        <f t="shared" si="18"/>
        <v>2.2420998600000002</v>
      </c>
      <c r="Y83" s="20">
        <f t="shared" si="18"/>
        <v>2.2420998600000002</v>
      </c>
      <c r="Z83" s="20">
        <f t="shared" si="18"/>
        <v>2.2420998600000002</v>
      </c>
      <c r="AA83" s="20">
        <f t="shared" si="18"/>
        <v>2.2420998600000002</v>
      </c>
      <c r="AB83" s="20">
        <f t="shared" si="18"/>
        <v>2.2420998600000002</v>
      </c>
      <c r="AC83" s="20">
        <f t="shared" si="18"/>
        <v>2.2420998600000002</v>
      </c>
      <c r="AD83" s="20">
        <f t="shared" si="18"/>
        <v>2.2420998600000002</v>
      </c>
      <c r="AE83" s="20">
        <f t="shared" si="18"/>
        <v>2.2420998600000002</v>
      </c>
      <c r="AF83" s="20">
        <f t="shared" si="18"/>
        <v>2.2420998600000002</v>
      </c>
      <c r="AG83" s="20">
        <f t="shared" si="18"/>
        <v>2.2420998600000002</v>
      </c>
      <c r="AH83" s="20">
        <f t="shared" si="18"/>
        <v>2.2420998600000002</v>
      </c>
      <c r="AI83" s="20">
        <f t="shared" si="18"/>
        <v>2.2420998600000002</v>
      </c>
      <c r="AJ83" s="20">
        <f t="shared" si="18"/>
        <v>2.2420998600000002</v>
      </c>
      <c r="AK83" s="20">
        <f t="shared" si="18"/>
        <v>2.2420998600000002</v>
      </c>
      <c r="AL83" s="20">
        <f t="shared" si="18"/>
        <v>2.2420998600000002</v>
      </c>
      <c r="AM83" s="20">
        <f t="shared" si="18"/>
        <v>2.2420998600000002</v>
      </c>
      <c r="AN83" s="20">
        <f t="shared" si="18"/>
        <v>2.2420998600000002</v>
      </c>
      <c r="AO83" s="20">
        <f t="shared" si="18"/>
        <v>2.2420998600000002</v>
      </c>
      <c r="AP83" s="20">
        <f t="shared" si="18"/>
        <v>2.2420998600000002</v>
      </c>
      <c r="AQ83" s="20">
        <f t="shared" si="18"/>
        <v>2.2420998600000002</v>
      </c>
      <c r="AR83" s="20">
        <f t="shared" si="18"/>
        <v>2.2420998600000002</v>
      </c>
      <c r="AS83" s="20">
        <f t="shared" si="18"/>
        <v>2.2420998600000002</v>
      </c>
      <c r="AT83" s="20">
        <f t="shared" si="18"/>
        <v>2.2420998600000002</v>
      </c>
      <c r="AU83" s="20">
        <f t="shared" si="18"/>
        <v>2.2420998600000002</v>
      </c>
      <c r="AV83" s="20">
        <f t="shared" si="18"/>
        <v>2.2420998600000002</v>
      </c>
      <c r="AW83" s="20">
        <f t="shared" si="18"/>
        <v>2.2420998600000002</v>
      </c>
      <c r="AX83" s="20">
        <f t="shared" si="18"/>
        <v>2.2420998600000002</v>
      </c>
      <c r="AY83" s="20">
        <f t="shared" si="18"/>
        <v>2.2420998600000002</v>
      </c>
      <c r="AZ83" s="18"/>
    </row>
    <row r="84" spans="1:52" ht="12.75" customHeight="1">
      <c r="A84" s="2" t="s">
        <v>143</v>
      </c>
      <c r="B84" s="20">
        <f t="shared" ref="B84:AY84" si="19">SUM(B80:B83)</f>
        <v>9.0839655500000003</v>
      </c>
      <c r="C84" s="20">
        <f t="shared" si="19"/>
        <v>20.56196555</v>
      </c>
      <c r="D84" s="20">
        <f t="shared" si="19"/>
        <v>9.0839655500000003</v>
      </c>
      <c r="E84" s="20">
        <f t="shared" si="19"/>
        <v>22.22496555</v>
      </c>
      <c r="F84" s="20">
        <f t="shared" si="19"/>
        <v>9.0839655500000003</v>
      </c>
      <c r="G84" s="20">
        <f t="shared" si="19"/>
        <v>24.12896555</v>
      </c>
      <c r="H84" s="20">
        <f t="shared" si="19"/>
        <v>9.0839655500000003</v>
      </c>
      <c r="I84" s="20">
        <f t="shared" si="19"/>
        <v>26.309965549999998</v>
      </c>
      <c r="J84" s="20">
        <f t="shared" si="19"/>
        <v>9.0839655500000003</v>
      </c>
      <c r="K84" s="20">
        <f t="shared" si="19"/>
        <v>28.80596555</v>
      </c>
      <c r="L84" s="20">
        <f t="shared" si="19"/>
        <v>96.212965550000007</v>
      </c>
      <c r="M84" s="20">
        <f t="shared" si="19"/>
        <v>31.662965549999999</v>
      </c>
      <c r="N84" s="20">
        <f t="shared" si="19"/>
        <v>9.0839655500000003</v>
      </c>
      <c r="O84" s="20">
        <f t="shared" si="19"/>
        <v>34.934965550000001</v>
      </c>
      <c r="P84" s="20">
        <f t="shared" si="19"/>
        <v>9.0839655500000003</v>
      </c>
      <c r="Q84" s="20">
        <f t="shared" si="19"/>
        <v>38.680965550000003</v>
      </c>
      <c r="R84" s="20">
        <f t="shared" si="19"/>
        <v>9.0839655500000003</v>
      </c>
      <c r="S84" s="20">
        <f t="shared" si="19"/>
        <v>42.96896555</v>
      </c>
      <c r="T84" s="20">
        <f t="shared" si="19"/>
        <v>9.0839655500000003</v>
      </c>
      <c r="U84" s="20">
        <f t="shared" si="19"/>
        <v>932.76339015000008</v>
      </c>
      <c r="V84" s="20">
        <f t="shared" si="19"/>
        <v>203.64096554999998</v>
      </c>
      <c r="W84" s="20">
        <f t="shared" si="19"/>
        <v>53.500965550000004</v>
      </c>
      <c r="X84" s="20">
        <f t="shared" si="19"/>
        <v>9.0839655500000003</v>
      </c>
      <c r="Y84" s="20">
        <f t="shared" si="19"/>
        <v>59.936965550000004</v>
      </c>
      <c r="Z84" s="20">
        <f t="shared" si="19"/>
        <v>9.0839655500000003</v>
      </c>
      <c r="AA84" s="20">
        <f t="shared" si="19"/>
        <v>67.304965549999991</v>
      </c>
      <c r="AB84" s="20">
        <f t="shared" si="19"/>
        <v>9.0839655500000003</v>
      </c>
      <c r="AC84" s="20">
        <f t="shared" si="19"/>
        <v>75.741965550000003</v>
      </c>
      <c r="AD84" s="20">
        <f t="shared" si="19"/>
        <v>9.0839655500000003</v>
      </c>
      <c r="AE84" s="20">
        <f t="shared" si="19"/>
        <v>85.399965550000005</v>
      </c>
      <c r="AF84" s="20">
        <f t="shared" si="19"/>
        <v>346.24396555000004</v>
      </c>
      <c r="AG84" s="20">
        <f t="shared" si="19"/>
        <v>96.457965549999997</v>
      </c>
      <c r="AH84" s="20">
        <f t="shared" si="19"/>
        <v>9.0839655500000003</v>
      </c>
      <c r="AI84" s="20">
        <f t="shared" si="19"/>
        <v>109.11896555</v>
      </c>
      <c r="AJ84" s="20">
        <f t="shared" si="19"/>
        <v>9.0839655500000003</v>
      </c>
      <c r="AK84" s="20">
        <f t="shared" si="19"/>
        <v>123.61396555</v>
      </c>
      <c r="AL84" s="20">
        <f t="shared" si="19"/>
        <v>9.0839655500000003</v>
      </c>
      <c r="AM84" s="20">
        <f t="shared" si="19"/>
        <v>140.20996554999999</v>
      </c>
      <c r="AN84" s="20">
        <f t="shared" si="19"/>
        <v>9.0839655500000003</v>
      </c>
      <c r="AO84" s="20">
        <f t="shared" si="19"/>
        <v>1044.09439015</v>
      </c>
      <c r="AP84" s="20">
        <f t="shared" si="19"/>
        <v>2662.0659655499999</v>
      </c>
      <c r="AQ84" s="20">
        <f t="shared" si="19"/>
        <v>180.96296554999998</v>
      </c>
      <c r="AR84" s="20">
        <f t="shared" si="19"/>
        <v>9.0839655500000003</v>
      </c>
      <c r="AS84" s="20">
        <f t="shared" si="19"/>
        <v>205.86796554999998</v>
      </c>
      <c r="AT84" s="20">
        <f t="shared" si="19"/>
        <v>9.0839655500000003</v>
      </c>
      <c r="AU84" s="20">
        <f t="shared" si="19"/>
        <v>234.38196554999999</v>
      </c>
      <c r="AV84" s="20">
        <f t="shared" si="19"/>
        <v>9.0839655500000003</v>
      </c>
      <c r="AW84" s="20">
        <f t="shared" si="19"/>
        <v>267.02796555000003</v>
      </c>
      <c r="AX84" s="20">
        <f t="shared" si="19"/>
        <v>9.0839655500000003</v>
      </c>
      <c r="AY84" s="20">
        <f t="shared" si="19"/>
        <v>304.40396555000001</v>
      </c>
      <c r="AZ84" s="18"/>
    </row>
    <row r="85" spans="1:52" ht="12.75" customHeight="1"/>
    <row r="86" spans="1:52" ht="12.75" customHeight="1">
      <c r="A86" s="4" t="s">
        <v>144</v>
      </c>
      <c r="B86" s="4">
        <f t="shared" ref="B86:AY86" si="20">1/(1+$B$30)^B73</f>
        <v>1</v>
      </c>
      <c r="C86" s="20">
        <f t="shared" si="20"/>
        <v>0.970873786407767</v>
      </c>
      <c r="D86" s="20">
        <f t="shared" si="20"/>
        <v>0.94259590913375435</v>
      </c>
      <c r="E86" s="20">
        <f t="shared" si="20"/>
        <v>0.91514165935315961</v>
      </c>
      <c r="F86" s="20">
        <f t="shared" si="20"/>
        <v>0.888487047915689</v>
      </c>
      <c r="G86" s="20">
        <f t="shared" si="20"/>
        <v>0.86260878438416411</v>
      </c>
      <c r="H86" s="20">
        <f t="shared" si="20"/>
        <v>0.83748425668365445</v>
      </c>
      <c r="I86" s="20">
        <f t="shared" si="20"/>
        <v>0.81309151134335378</v>
      </c>
      <c r="J86" s="20">
        <f t="shared" si="20"/>
        <v>0.78940923431393573</v>
      </c>
      <c r="K86" s="20">
        <f t="shared" si="20"/>
        <v>0.76641673234362695</v>
      </c>
      <c r="L86" s="20">
        <f t="shared" si="20"/>
        <v>0.74409391489672516</v>
      </c>
      <c r="M86" s="20">
        <f t="shared" si="20"/>
        <v>0.72242127659876232</v>
      </c>
      <c r="N86" s="20">
        <f t="shared" si="20"/>
        <v>0.70137988019297326</v>
      </c>
      <c r="O86" s="20">
        <f t="shared" si="20"/>
        <v>0.68095133999317792</v>
      </c>
      <c r="P86" s="20">
        <f t="shared" si="20"/>
        <v>0.66111780581861923</v>
      </c>
      <c r="Q86" s="20">
        <f t="shared" si="20"/>
        <v>0.64186194739671765</v>
      </c>
      <c r="R86" s="20">
        <f t="shared" si="20"/>
        <v>0.62316693922011435</v>
      </c>
      <c r="S86" s="20">
        <f t="shared" si="20"/>
        <v>0.60501644584477121</v>
      </c>
      <c r="T86" s="20">
        <f t="shared" si="20"/>
        <v>0.5873946076162827</v>
      </c>
      <c r="U86" s="20">
        <f t="shared" si="20"/>
        <v>0.57028602681192497</v>
      </c>
      <c r="V86" s="20">
        <f t="shared" si="20"/>
        <v>0.55367575418633497</v>
      </c>
      <c r="W86" s="20">
        <f t="shared" si="20"/>
        <v>0.5375492759090631</v>
      </c>
      <c r="X86" s="20">
        <f t="shared" si="20"/>
        <v>0.52189250088258554</v>
      </c>
      <c r="Y86" s="20">
        <f t="shared" si="20"/>
        <v>0.50669174842969467</v>
      </c>
      <c r="Z86" s="20">
        <f t="shared" si="20"/>
        <v>0.49193373633950943</v>
      </c>
      <c r="AA86" s="20">
        <f t="shared" si="20"/>
        <v>0.47760556926165965</v>
      </c>
      <c r="AB86" s="20">
        <f t="shared" si="20"/>
        <v>0.46369472743850448</v>
      </c>
      <c r="AC86" s="20">
        <f t="shared" si="20"/>
        <v>0.45018905576553836</v>
      </c>
      <c r="AD86" s="20">
        <f t="shared" si="20"/>
        <v>0.4370767531704256</v>
      </c>
      <c r="AE86" s="20">
        <f t="shared" si="20"/>
        <v>0.42434636230138412</v>
      </c>
      <c r="AF86" s="20">
        <f t="shared" si="20"/>
        <v>0.41198675951590691</v>
      </c>
      <c r="AG86" s="20">
        <f t="shared" si="20"/>
        <v>0.39998714516107459</v>
      </c>
      <c r="AH86" s="20">
        <f t="shared" si="20"/>
        <v>0.38833703413696569</v>
      </c>
      <c r="AI86" s="20">
        <f t="shared" si="20"/>
        <v>0.37702624673491814</v>
      </c>
      <c r="AJ86" s="20">
        <f t="shared" si="20"/>
        <v>0.36604489974263904</v>
      </c>
      <c r="AK86" s="20">
        <f t="shared" si="20"/>
        <v>0.35538339780838735</v>
      </c>
      <c r="AL86" s="20">
        <f t="shared" si="20"/>
        <v>0.34503242505668674</v>
      </c>
      <c r="AM86" s="20">
        <f t="shared" si="20"/>
        <v>0.33498293694823961</v>
      </c>
      <c r="AN86" s="20">
        <f t="shared" si="20"/>
        <v>0.3252261523769317</v>
      </c>
      <c r="AO86" s="20">
        <f t="shared" si="20"/>
        <v>0.31575354599702099</v>
      </c>
      <c r="AP86" s="20">
        <f t="shared" si="20"/>
        <v>0.30655684077380685</v>
      </c>
      <c r="AQ86" s="20">
        <f t="shared" si="20"/>
        <v>0.29762800075126877</v>
      </c>
      <c r="AR86" s="20">
        <f t="shared" si="20"/>
        <v>0.28895922403035801</v>
      </c>
      <c r="AS86" s="20">
        <f t="shared" si="20"/>
        <v>0.28054293595180391</v>
      </c>
      <c r="AT86" s="20">
        <f t="shared" si="20"/>
        <v>0.27237178247747956</v>
      </c>
      <c r="AU86" s="20">
        <f t="shared" si="20"/>
        <v>0.26443862376454325</v>
      </c>
      <c r="AV86" s="20">
        <f t="shared" si="20"/>
        <v>0.25673652792674101</v>
      </c>
      <c r="AW86" s="20">
        <f t="shared" si="20"/>
        <v>0.24925876497741845</v>
      </c>
      <c r="AX86" s="20">
        <f t="shared" si="20"/>
        <v>0.24199880094894996</v>
      </c>
      <c r="AY86" s="20">
        <f t="shared" si="20"/>
        <v>0.2349502921834466</v>
      </c>
      <c r="AZ86" s="18"/>
    </row>
    <row r="87" spans="1:52" ht="12.75" customHeight="1">
      <c r="A87" s="4" t="s">
        <v>145</v>
      </c>
      <c r="B87" s="20">
        <f t="shared" ref="B87:AY87" si="21">B78*B86</f>
        <v>418.19722234</v>
      </c>
      <c r="C87" s="20">
        <f t="shared" si="21"/>
        <v>4.4049731456310672</v>
      </c>
      <c r="D87" s="20">
        <f t="shared" si="21"/>
        <v>4.2766729569233659</v>
      </c>
      <c r="E87" s="20">
        <f t="shared" si="21"/>
        <v>4.152109666915889</v>
      </c>
      <c r="F87" s="20">
        <f t="shared" si="21"/>
        <v>4.0311744338989222</v>
      </c>
      <c r="G87" s="20">
        <f t="shared" si="21"/>
        <v>3.9137615863096333</v>
      </c>
      <c r="H87" s="20">
        <f t="shared" si="21"/>
        <v>3.799768530397702</v>
      </c>
      <c r="I87" s="20">
        <f t="shared" si="21"/>
        <v>3.6890956605802931</v>
      </c>
      <c r="J87" s="20">
        <f t="shared" si="21"/>
        <v>3.5816462724080513</v>
      </c>
      <c r="K87" s="20">
        <f t="shared" si="21"/>
        <v>3.4773264780660695</v>
      </c>
      <c r="L87" s="20">
        <f t="shared" si="21"/>
        <v>3.3760451243359899</v>
      </c>
      <c r="M87" s="20">
        <f t="shared" si="21"/>
        <v>3.2777137129475631</v>
      </c>
      <c r="N87" s="20">
        <f t="shared" si="21"/>
        <v>3.1822463232500615</v>
      </c>
      <c r="O87" s="20">
        <f t="shared" si="21"/>
        <v>3.0895595371359823</v>
      </c>
      <c r="P87" s="20">
        <f t="shared" si="21"/>
        <v>2.9995723661514386</v>
      </c>
      <c r="Q87" s="20">
        <f t="shared" si="21"/>
        <v>2.9122061807295516</v>
      </c>
      <c r="R87" s="20">
        <f t="shared" si="21"/>
        <v>2.8273846414850023</v>
      </c>
      <c r="S87" s="20">
        <f t="shared" si="21"/>
        <v>2.7450336325097111</v>
      </c>
      <c r="T87" s="20">
        <f t="shared" si="21"/>
        <v>2.6650811966113697</v>
      </c>
      <c r="U87" s="20">
        <f t="shared" si="21"/>
        <v>2.5874574724382233</v>
      </c>
      <c r="V87" s="20">
        <f t="shared" si="21"/>
        <v>2.5120946334351681</v>
      </c>
      <c r="W87" s="20">
        <f t="shared" si="21"/>
        <v>2.4389268285778334</v>
      </c>
      <c r="X87" s="20">
        <f t="shared" si="21"/>
        <v>2.3678901248328481</v>
      </c>
      <c r="Y87" s="20">
        <f t="shared" si="21"/>
        <v>2.2989224512940272</v>
      </c>
      <c r="Z87" s="20">
        <f t="shared" si="21"/>
        <v>2.2319635449456574</v>
      </c>
      <c r="AA87" s="20">
        <f t="shared" si="21"/>
        <v>2.1669548980054927</v>
      </c>
      <c r="AB87" s="20">
        <f t="shared" si="21"/>
        <v>2.1038397068014492</v>
      </c>
      <c r="AC87" s="20">
        <f t="shared" si="21"/>
        <v>2.0425628221373295</v>
      </c>
      <c r="AD87" s="20">
        <f t="shared" si="21"/>
        <v>1.9830707011042032</v>
      </c>
      <c r="AE87" s="20">
        <f t="shared" si="21"/>
        <v>1.9253113602953433</v>
      </c>
      <c r="AF87" s="20">
        <f t="shared" si="21"/>
        <v>1.8692343303838284</v>
      </c>
      <c r="AG87" s="20">
        <f t="shared" si="21"/>
        <v>1.8147906120231341</v>
      </c>
      <c r="AH87" s="20">
        <f t="shared" si="21"/>
        <v>1.7619326330321692</v>
      </c>
      <c r="AI87" s="20">
        <f t="shared" si="21"/>
        <v>1.7106142068273487</v>
      </c>
      <c r="AJ87" s="20">
        <f t="shared" si="21"/>
        <v>1.6607904920653875</v>
      </c>
      <c r="AK87" s="20">
        <f t="shared" si="21"/>
        <v>1.6124179534615408</v>
      </c>
      <c r="AL87" s="20">
        <f t="shared" si="21"/>
        <v>1.5654543237490688</v>
      </c>
      <c r="AM87" s="20">
        <f t="shared" si="21"/>
        <v>1.5198585667466691</v>
      </c>
      <c r="AN87" s="20">
        <f t="shared" si="21"/>
        <v>1.4755908415016206</v>
      </c>
      <c r="AO87" s="20">
        <f t="shared" si="21"/>
        <v>1.4326124674773011</v>
      </c>
      <c r="AP87" s="20">
        <f t="shared" si="21"/>
        <v>1.3908858907546615</v>
      </c>
      <c r="AQ87" s="20">
        <f t="shared" si="21"/>
        <v>1.3503746512181181</v>
      </c>
      <c r="AR87" s="20">
        <f t="shared" si="21"/>
        <v>1.3110433506972019</v>
      </c>
      <c r="AS87" s="20">
        <f t="shared" si="21"/>
        <v>1.2728576220361183</v>
      </c>
      <c r="AT87" s="20">
        <f t="shared" si="21"/>
        <v>1.2357840990641928</v>
      </c>
      <c r="AU87" s="20">
        <f t="shared" si="21"/>
        <v>1.1997903874409637</v>
      </c>
      <c r="AV87" s="20">
        <f t="shared" si="21"/>
        <v>1.1648450363504503</v>
      </c>
      <c r="AW87" s="20">
        <f t="shared" si="21"/>
        <v>1.1309175110198546</v>
      </c>
      <c r="AX87" s="20">
        <f t="shared" si="21"/>
        <v>1.0979781660386938</v>
      </c>
      <c r="AY87" s="20">
        <f t="shared" si="21"/>
        <v>1.0659982194550426</v>
      </c>
      <c r="AZ87" s="18"/>
    </row>
    <row r="88" spans="1:52" ht="12.75" customHeight="1">
      <c r="A88" s="4" t="s">
        <v>146</v>
      </c>
      <c r="B88" s="20">
        <f t="shared" ref="B88:AY88" si="22">B84*B86</f>
        <v>9.0839655500000003</v>
      </c>
      <c r="C88" s="20">
        <f t="shared" si="22"/>
        <v>19.963073349514563</v>
      </c>
      <c r="D88" s="20">
        <f t="shared" si="22"/>
        <v>8.5625087661419546</v>
      </c>
      <c r="E88" s="20">
        <f t="shared" si="22"/>
        <v>20.338991852493809</v>
      </c>
      <c r="F88" s="20">
        <f t="shared" si="22"/>
        <v>8.0709857348873193</v>
      </c>
      <c r="G88" s="20">
        <f t="shared" si="22"/>
        <v>20.813857641532874</v>
      </c>
      <c r="H88" s="20">
        <f t="shared" si="22"/>
        <v>7.6076781363816748</v>
      </c>
      <c r="I88" s="20">
        <f t="shared" si="22"/>
        <v>21.392409652441071</v>
      </c>
      <c r="J88" s="20">
        <f t="shared" si="22"/>
        <v>7.1709662893596704</v>
      </c>
      <c r="K88" s="20">
        <f t="shared" si="22"/>
        <v>22.07737398883409</v>
      </c>
      <c r="L88" s="20">
        <f t="shared" si="22"/>
        <v>71.591482199923249</v>
      </c>
      <c r="M88" s="20">
        <f t="shared" si="22"/>
        <v>22.873999993533634</v>
      </c>
      <c r="N88" s="20">
        <f t="shared" si="22"/>
        <v>6.371310669136097</v>
      </c>
      <c r="O88" s="20">
        <f t="shared" si="22"/>
        <v>23.78901160388801</v>
      </c>
      <c r="P88" s="20">
        <f t="shared" si="22"/>
        <v>6.0055713725479265</v>
      </c>
      <c r="Q88" s="20">
        <f t="shared" si="22"/>
        <v>24.827839875108349</v>
      </c>
      <c r="R88" s="20">
        <f t="shared" si="22"/>
        <v>5.6608270077744631</v>
      </c>
      <c r="S88" s="20">
        <f t="shared" si="22"/>
        <v>25.996930818687414</v>
      </c>
      <c r="T88" s="20">
        <f t="shared" si="22"/>
        <v>5.3358723798420797</v>
      </c>
      <c r="U88" s="20">
        <f t="shared" si="22"/>
        <v>531.94192772426493</v>
      </c>
      <c r="V88" s="20">
        <f t="shared" si="22"/>
        <v>112.7510651841297</v>
      </c>
      <c r="W88" s="20">
        <f t="shared" si="22"/>
        <v>28.759405291838231</v>
      </c>
      <c r="X88" s="20">
        <f t="shared" si="22"/>
        <v>4.7408534988207522</v>
      </c>
      <c r="Y88" s="20">
        <f t="shared" si="22"/>
        <v>30.369565870099876</v>
      </c>
      <c r="Z88" s="20">
        <f t="shared" si="22"/>
        <v>4.4687091137908865</v>
      </c>
      <c r="AA88" s="20">
        <f t="shared" si="22"/>
        <v>32.145226385644136</v>
      </c>
      <c r="AB88" s="20">
        <f t="shared" si="22"/>
        <v>4.2121869297680146</v>
      </c>
      <c r="AC88" s="20">
        <f t="shared" si="22"/>
        <v>34.098203952780437</v>
      </c>
      <c r="AD88" s="20">
        <f t="shared" si="22"/>
        <v>3.9703901685059995</v>
      </c>
      <c r="AE88" s="20">
        <f t="shared" si="22"/>
        <v>36.239164721806027</v>
      </c>
      <c r="AF88" s="20">
        <f t="shared" si="22"/>
        <v>142.64792936888182</v>
      </c>
      <c r="AG88" s="20">
        <f t="shared" si="22"/>
        <v>38.581946268389778</v>
      </c>
      <c r="AH88" s="20">
        <f t="shared" si="22"/>
        <v>3.5276402398893705</v>
      </c>
      <c r="AI88" s="20">
        <f t="shared" si="22"/>
        <v>41.14071402891333</v>
      </c>
      <c r="AJ88" s="20">
        <f t="shared" si="22"/>
        <v>3.3251392590153368</v>
      </c>
      <c r="AK88" s="20">
        <f t="shared" si="22"/>
        <v>43.930351093727943</v>
      </c>
      <c r="AL88" s="20">
        <f t="shared" si="22"/>
        <v>3.1342626628478993</v>
      </c>
      <c r="AM88" s="20">
        <f t="shared" si="22"/>
        <v>46.967946049350495</v>
      </c>
      <c r="AN88" s="20">
        <f t="shared" si="22"/>
        <v>2.9543431641510982</v>
      </c>
      <c r="AO88" s="20">
        <f t="shared" si="22"/>
        <v>329.67650604545958</v>
      </c>
      <c r="AP88" s="20">
        <f t="shared" si="22"/>
        <v>816.0745323304817</v>
      </c>
      <c r="AQ88" s="20">
        <f t="shared" si="22"/>
        <v>53.859645646667218</v>
      </c>
      <c r="AR88" s="20">
        <f t="shared" si="22"/>
        <v>2.6248956364465044</v>
      </c>
      <c r="AS88" s="20">
        <f t="shared" si="22"/>
        <v>57.754803473821816</v>
      </c>
      <c r="AT88" s="20">
        <f t="shared" si="22"/>
        <v>2.4742158888175179</v>
      </c>
      <c r="AU88" s="20">
        <f t="shared" si="22"/>
        <v>61.979644405270584</v>
      </c>
      <c r="AV88" s="20">
        <f t="shared" si="22"/>
        <v>2.3321857751131283</v>
      </c>
      <c r="AW88" s="20">
        <f t="shared" si="22"/>
        <v>66.559060907425646</v>
      </c>
      <c r="AX88" s="20">
        <f t="shared" si="22"/>
        <v>2.1983087709615687</v>
      </c>
      <c r="AY88" s="20">
        <f t="shared" si="22"/>
        <v>71.519800647772314</v>
      </c>
      <c r="AZ88" s="18"/>
    </row>
    <row r="89" spans="1:52" ht="12.75" customHeight="1"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  <c r="AG89" s="17"/>
      <c r="AH89" s="17"/>
      <c r="AI89" s="17"/>
      <c r="AJ89" s="17"/>
      <c r="AK89" s="17"/>
      <c r="AL89" s="17"/>
      <c r="AM89" s="17"/>
      <c r="AN89" s="17"/>
      <c r="AO89" s="17"/>
      <c r="AP89" s="17"/>
      <c r="AQ89" s="17"/>
      <c r="AR89" s="17"/>
      <c r="AS89" s="17"/>
      <c r="AT89" s="17"/>
      <c r="AU89" s="17"/>
      <c r="AV89" s="17"/>
      <c r="AW89" s="17"/>
      <c r="AX89" s="17"/>
      <c r="AY89" s="17"/>
      <c r="AZ89" s="17"/>
    </row>
    <row r="90" spans="1:52" ht="12.75" customHeight="1">
      <c r="A90" s="4" t="s">
        <v>147</v>
      </c>
      <c r="B90" s="4">
        <f t="shared" ref="B90:AY90" si="23">1/(1+$B$31)^B38</f>
        <v>1</v>
      </c>
      <c r="C90" s="20">
        <f t="shared" si="23"/>
        <v>0.92592592592592582</v>
      </c>
      <c r="D90" s="20">
        <f t="shared" si="23"/>
        <v>0.85733882030178321</v>
      </c>
      <c r="E90" s="20">
        <f t="shared" si="23"/>
        <v>0.79383224102016958</v>
      </c>
      <c r="F90" s="20">
        <f t="shared" si="23"/>
        <v>0.73502985279645328</v>
      </c>
      <c r="G90" s="20">
        <f t="shared" si="23"/>
        <v>0.68058319703375303</v>
      </c>
      <c r="H90" s="20">
        <f t="shared" si="23"/>
        <v>0.63016962688310452</v>
      </c>
      <c r="I90" s="20">
        <f t="shared" si="23"/>
        <v>0.58349039526213387</v>
      </c>
      <c r="J90" s="20">
        <f t="shared" si="23"/>
        <v>0.54026888450197574</v>
      </c>
      <c r="K90" s="20">
        <f t="shared" si="23"/>
        <v>0.50024896713145905</v>
      </c>
      <c r="L90" s="20">
        <f t="shared" si="23"/>
        <v>0.46319348808468425</v>
      </c>
      <c r="M90" s="20">
        <f t="shared" si="23"/>
        <v>0.42888285933767062</v>
      </c>
      <c r="N90" s="20">
        <f t="shared" si="23"/>
        <v>0.39711375864599124</v>
      </c>
      <c r="O90" s="20">
        <f t="shared" si="23"/>
        <v>0.36769792467221413</v>
      </c>
      <c r="P90" s="20">
        <f t="shared" si="23"/>
        <v>0.34046104136316119</v>
      </c>
      <c r="Q90" s="20">
        <f t="shared" si="23"/>
        <v>0.31524170496588994</v>
      </c>
      <c r="R90" s="20">
        <f t="shared" si="23"/>
        <v>0.29189046756100923</v>
      </c>
      <c r="S90" s="20">
        <f t="shared" si="23"/>
        <v>0.27026895144537894</v>
      </c>
      <c r="T90" s="20">
        <f t="shared" si="23"/>
        <v>0.25024902911609154</v>
      </c>
      <c r="U90" s="20">
        <f t="shared" si="23"/>
        <v>0.23171206399638106</v>
      </c>
      <c r="V90" s="20">
        <f t="shared" si="23"/>
        <v>0.21454820740405653</v>
      </c>
      <c r="W90" s="20">
        <f t="shared" si="23"/>
        <v>0.19865574759634863</v>
      </c>
      <c r="X90" s="20">
        <f t="shared" si="23"/>
        <v>0.18394050703365611</v>
      </c>
      <c r="Y90" s="20">
        <f t="shared" si="23"/>
        <v>0.17031528429042234</v>
      </c>
      <c r="Z90" s="20">
        <f t="shared" si="23"/>
        <v>0.1576993373059466</v>
      </c>
      <c r="AA90" s="20">
        <f t="shared" si="23"/>
        <v>0.1460179049129135</v>
      </c>
      <c r="AB90" s="20">
        <f t="shared" si="23"/>
        <v>0.13520176380825324</v>
      </c>
      <c r="AC90" s="20">
        <f t="shared" si="23"/>
        <v>0.12518681834097523</v>
      </c>
      <c r="AD90" s="20">
        <f t="shared" si="23"/>
        <v>0.11591372068608817</v>
      </c>
      <c r="AE90" s="20">
        <f t="shared" si="23"/>
        <v>0.10732751915378534</v>
      </c>
      <c r="AF90" s="20">
        <f t="shared" si="23"/>
        <v>9.9377332549801231E-2</v>
      </c>
      <c r="AG90" s="20">
        <f t="shared" si="23"/>
        <v>9.2016048657223348E-2</v>
      </c>
      <c r="AH90" s="20">
        <f t="shared" si="23"/>
        <v>8.5200045052984577E-2</v>
      </c>
      <c r="AI90" s="20">
        <f t="shared" si="23"/>
        <v>7.8888930604615354E-2</v>
      </c>
      <c r="AJ90" s="20">
        <f t="shared" si="23"/>
        <v>7.3045306115384581E-2</v>
      </c>
      <c r="AK90" s="20">
        <f t="shared" si="23"/>
        <v>6.7634542699430159E-2</v>
      </c>
      <c r="AL90" s="20">
        <f t="shared" si="23"/>
        <v>6.2624576573546434E-2</v>
      </c>
      <c r="AM90" s="20">
        <f t="shared" si="23"/>
        <v>5.7985719049580033E-2</v>
      </c>
      <c r="AN90" s="20">
        <f t="shared" si="23"/>
        <v>5.3690480601462989E-2</v>
      </c>
      <c r="AO90" s="20">
        <f t="shared" si="23"/>
        <v>4.9713407964317585E-2</v>
      </c>
      <c r="AP90" s="20">
        <f t="shared" si="23"/>
        <v>4.6030933300294057E-2</v>
      </c>
      <c r="AQ90" s="20">
        <f t="shared" si="23"/>
        <v>4.2621234537309309E-2</v>
      </c>
      <c r="AR90" s="20">
        <f t="shared" si="23"/>
        <v>3.9464106053064177E-2</v>
      </c>
      <c r="AS90" s="20">
        <f t="shared" si="23"/>
        <v>3.6540838938022388E-2</v>
      </c>
      <c r="AT90" s="20">
        <f t="shared" si="23"/>
        <v>3.3834110127798502E-2</v>
      </c>
      <c r="AU90" s="20">
        <f t="shared" si="23"/>
        <v>3.1327879747961578E-2</v>
      </c>
      <c r="AV90" s="20">
        <f t="shared" si="23"/>
        <v>2.900729606292738E-2</v>
      </c>
      <c r="AW90" s="20">
        <f t="shared" si="23"/>
        <v>2.6858607465673496E-2</v>
      </c>
      <c r="AX90" s="20">
        <f t="shared" si="23"/>
        <v>2.4869080986734723E-2</v>
      </c>
      <c r="AY90" s="20">
        <f t="shared" si="23"/>
        <v>2.3026926839569185E-2</v>
      </c>
      <c r="AZ90" s="18"/>
    </row>
    <row r="91" spans="1:52" ht="12.75" customHeight="1">
      <c r="A91" s="4" t="s">
        <v>148</v>
      </c>
      <c r="B91" s="20">
        <f t="shared" ref="B91:AY91" si="24">B90*B78</f>
        <v>418.19722234</v>
      </c>
      <c r="C91" s="20">
        <f t="shared" si="24"/>
        <v>4.2010392037037025</v>
      </c>
      <c r="D91" s="20">
        <f t="shared" si="24"/>
        <v>3.8898511145404653</v>
      </c>
      <c r="E91" s="20">
        <f t="shared" si="24"/>
        <v>3.6017139949448751</v>
      </c>
      <c r="F91" s="20">
        <f t="shared" si="24"/>
        <v>3.3349203656896989</v>
      </c>
      <c r="G91" s="20">
        <f t="shared" si="24"/>
        <v>3.0878892274904617</v>
      </c>
      <c r="H91" s="20">
        <f t="shared" si="24"/>
        <v>2.8591566921207976</v>
      </c>
      <c r="I91" s="20">
        <f t="shared" si="24"/>
        <v>2.6473673075192572</v>
      </c>
      <c r="J91" s="20">
        <f t="shared" si="24"/>
        <v>2.4512660254807934</v>
      </c>
      <c r="K91" s="20">
        <f t="shared" si="24"/>
        <v>2.2696907643340682</v>
      </c>
      <c r="L91" s="20">
        <f t="shared" si="24"/>
        <v>2.1015655225315442</v>
      </c>
      <c r="M91" s="20">
        <f t="shared" si="24"/>
        <v>1.9458940023440225</v>
      </c>
      <c r="N91" s="20">
        <f t="shared" si="24"/>
        <v>1.8017537058740947</v>
      </c>
      <c r="O91" s="20">
        <f t="shared" si="24"/>
        <v>1.6682904684019395</v>
      </c>
      <c r="P91" s="20">
        <f t="shared" si="24"/>
        <v>1.5447133966684623</v>
      </c>
      <c r="Q91" s="20">
        <f t="shared" si="24"/>
        <v>1.4302901821004279</v>
      </c>
      <c r="R91" s="20">
        <f t="shared" si="24"/>
        <v>1.3243427612040999</v>
      </c>
      <c r="S91" s="20">
        <f t="shared" si="24"/>
        <v>1.2262432974112039</v>
      </c>
      <c r="T91" s="20">
        <f t="shared" si="24"/>
        <v>1.1354104605659292</v>
      </c>
      <c r="U91" s="20">
        <f t="shared" si="24"/>
        <v>1.05130598200549</v>
      </c>
      <c r="V91" s="20">
        <f t="shared" si="24"/>
        <v>0.97343146481989806</v>
      </c>
      <c r="W91" s="20">
        <f t="shared" si="24"/>
        <v>0.90132543038879442</v>
      </c>
      <c r="X91" s="20">
        <f t="shared" si="24"/>
        <v>0.83456058369332808</v>
      </c>
      <c r="Y91" s="20">
        <f t="shared" si="24"/>
        <v>0.77274128119752605</v>
      </c>
      <c r="Z91" s="20">
        <f t="shared" si="24"/>
        <v>0.7155011862940055</v>
      </c>
      <c r="AA91" s="20">
        <f t="shared" si="24"/>
        <v>0.66250109842037541</v>
      </c>
      <c r="AB91" s="20">
        <f t="shared" si="24"/>
        <v>0.61342694298182909</v>
      </c>
      <c r="AC91" s="20">
        <f t="shared" si="24"/>
        <v>0.56798791016836025</v>
      </c>
      <c r="AD91" s="20">
        <f t="shared" si="24"/>
        <v>0.52591473163737068</v>
      </c>
      <c r="AE91" s="20">
        <f t="shared" si="24"/>
        <v>0.48695808484941727</v>
      </c>
      <c r="AF91" s="20">
        <f t="shared" si="24"/>
        <v>0.45088711560131223</v>
      </c>
      <c r="AG91" s="20">
        <f t="shared" si="24"/>
        <v>0.41748807000121496</v>
      </c>
      <c r="AH91" s="20">
        <f t="shared" si="24"/>
        <v>0.38656302777890272</v>
      </c>
      <c r="AI91" s="20">
        <f t="shared" si="24"/>
        <v>0.35792872942490994</v>
      </c>
      <c r="AJ91" s="20">
        <f t="shared" si="24"/>
        <v>0.3314154902082499</v>
      </c>
      <c r="AK91" s="20">
        <f t="shared" si="24"/>
        <v>0.30686619463726839</v>
      </c>
      <c r="AL91" s="20">
        <f t="shared" si="24"/>
        <v>0.2841353654048781</v>
      </c>
      <c r="AM91" s="20">
        <f t="shared" si="24"/>
        <v>0.26308830130081307</v>
      </c>
      <c r="AN91" s="20">
        <f t="shared" si="24"/>
        <v>0.2436002789822343</v>
      </c>
      <c r="AO91" s="20">
        <f t="shared" si="24"/>
        <v>0.2255558138724392</v>
      </c>
      <c r="AP91" s="20">
        <f t="shared" si="24"/>
        <v>0.20884797580781403</v>
      </c>
      <c r="AQ91" s="20">
        <f t="shared" si="24"/>
        <v>0.19337775537760557</v>
      </c>
      <c r="AR91" s="20">
        <f t="shared" si="24"/>
        <v>0.17905347720148665</v>
      </c>
      <c r="AS91" s="20">
        <f t="shared" si="24"/>
        <v>0.1657902566680432</v>
      </c>
      <c r="AT91" s="20">
        <f t="shared" si="24"/>
        <v>0.1535094969148548</v>
      </c>
      <c r="AU91" s="20">
        <f t="shared" si="24"/>
        <v>0.14213842306931002</v>
      </c>
      <c r="AV91" s="20">
        <f t="shared" si="24"/>
        <v>0.13160965099010183</v>
      </c>
      <c r="AW91" s="20">
        <f t="shared" si="24"/>
        <v>0.12186078795379797</v>
      </c>
      <c r="AX91" s="20">
        <f t="shared" si="24"/>
        <v>0.11283406292018333</v>
      </c>
      <c r="AY91" s="20">
        <f t="shared" si="24"/>
        <v>0.10447598418535492</v>
      </c>
      <c r="AZ91" s="18"/>
    </row>
    <row r="92" spans="1:52" ht="12.75" customHeight="1">
      <c r="A92" s="4" t="s">
        <v>149</v>
      </c>
      <c r="B92" s="20">
        <f t="shared" ref="B92:AY92" si="25">B90*B84</f>
        <v>9.0839655500000003</v>
      </c>
      <c r="C92" s="20">
        <f t="shared" si="25"/>
        <v>19.03885699074074</v>
      </c>
      <c r="D92" s="20">
        <f t="shared" si="25"/>
        <v>7.7880363082990396</v>
      </c>
      <c r="E92" s="20">
        <f t="shared" si="25"/>
        <v>17.642894209152566</v>
      </c>
      <c r="F92" s="20">
        <f t="shared" si="25"/>
        <v>6.6769858610245532</v>
      </c>
      <c r="G92" s="20">
        <f t="shared" si="25"/>
        <v>16.421768515136289</v>
      </c>
      <c r="H92" s="20">
        <f t="shared" si="25"/>
        <v>5.7244391812624755</v>
      </c>
      <c r="I92" s="20">
        <f t="shared" si="25"/>
        <v>15.351612198102623</v>
      </c>
      <c r="J92" s="20">
        <f t="shared" si="25"/>
        <v>4.9077839345528771</v>
      </c>
      <c r="K92" s="20">
        <f t="shared" si="25"/>
        <v>14.410154513611891</v>
      </c>
      <c r="L92" s="20">
        <f t="shared" si="25"/>
        <v>44.565219112076065</v>
      </c>
      <c r="M92" s="20">
        <f t="shared" si="25"/>
        <v>13.57970320019416</v>
      </c>
      <c r="N92" s="20">
        <f t="shared" si="25"/>
        <v>3.607367702971199</v>
      </c>
      <c r="O92" s="20">
        <f t="shared" si="25"/>
        <v>12.845514331230296</v>
      </c>
      <c r="P92" s="20">
        <f t="shared" si="25"/>
        <v>3.0927363708600812</v>
      </c>
      <c r="Q92" s="20">
        <f t="shared" si="25"/>
        <v>12.193853529708854</v>
      </c>
      <c r="R92" s="20">
        <f t="shared" si="25"/>
        <v>2.6515229516976002</v>
      </c>
      <c r="S92" s="20">
        <f t="shared" si="25"/>
        <v>11.61317726389111</v>
      </c>
      <c r="T92" s="20">
        <f t="shared" si="25"/>
        <v>2.2732535594115224</v>
      </c>
      <c r="U92" s="20">
        <f t="shared" si="25"/>
        <v>216.13253035191818</v>
      </c>
      <c r="V92" s="20">
        <f t="shared" si="25"/>
        <v>43.690804112783724</v>
      </c>
      <c r="W92" s="20">
        <f t="shared" si="25"/>
        <v>10.628274308461744</v>
      </c>
      <c r="X92" s="20">
        <f t="shared" si="25"/>
        <v>1.6709092291432648</v>
      </c>
      <c r="Y92" s="20">
        <f t="shared" si="25"/>
        <v>10.2081813271535</v>
      </c>
      <c r="Z92" s="20">
        <f t="shared" si="25"/>
        <v>1.4325353473450488</v>
      </c>
      <c r="AA92" s="20">
        <f t="shared" si="25"/>
        <v>9.827730059846818</v>
      </c>
      <c r="AB92" s="20">
        <f t="shared" si="25"/>
        <v>1.2281681647334093</v>
      </c>
      <c r="AC92" s="20">
        <f t="shared" si="25"/>
        <v>9.4818956820962548</v>
      </c>
      <c r="AD92" s="20">
        <f t="shared" si="25"/>
        <v>1.0529562454847474</v>
      </c>
      <c r="AE92" s="20">
        <f t="shared" si="25"/>
        <v>9.1657664383002331</v>
      </c>
      <c r="AF92" s="20">
        <f t="shared" si="25"/>
        <v>34.408801707824274</v>
      </c>
      <c r="AG92" s="20">
        <f t="shared" si="25"/>
        <v>8.8756808514255727</v>
      </c>
      <c r="AH92" s="20">
        <f t="shared" si="25"/>
        <v>0.77395427411975981</v>
      </c>
      <c r="AI92" s="20">
        <f t="shared" si="25"/>
        <v>8.6082785009213634</v>
      </c>
      <c r="AJ92" s="20">
        <f t="shared" si="25"/>
        <v>0.66354104434135786</v>
      </c>
      <c r="AK92" s="20">
        <f t="shared" si="25"/>
        <v>8.3605740312373644</v>
      </c>
      <c r="AL92" s="20">
        <f t="shared" si="25"/>
        <v>0.56887949617743283</v>
      </c>
      <c r="AM92" s="20">
        <f t="shared" si="25"/>
        <v>8.1301756703335943</v>
      </c>
      <c r="AN92" s="20">
        <f t="shared" si="25"/>
        <v>0.48772247614663311</v>
      </c>
      <c r="AO92" s="20">
        <f t="shared" si="25"/>
        <v>51.905490370782324</v>
      </c>
      <c r="AP92" s="20">
        <f t="shared" si="25"/>
        <v>122.53738090121495</v>
      </c>
      <c r="AQ92" s="20">
        <f t="shared" si="25"/>
        <v>7.7128649972735737</v>
      </c>
      <c r="AR92" s="20">
        <f t="shared" si="25"/>
        <v>0.35849057984758148</v>
      </c>
      <c r="AS92" s="20">
        <f t="shared" si="25"/>
        <v>7.5225881716608907</v>
      </c>
      <c r="AT92" s="20">
        <f t="shared" si="25"/>
        <v>0.3073478908158277</v>
      </c>
      <c r="AU92" s="20">
        <f t="shared" si="25"/>
        <v>7.3426900318412729</v>
      </c>
      <c r="AV92" s="20">
        <f t="shared" si="25"/>
        <v>0.26350127813428298</v>
      </c>
      <c r="AW92" s="20">
        <f t="shared" si="25"/>
        <v>7.1719993090648364</v>
      </c>
      <c r="AX92" s="20">
        <f t="shared" si="25"/>
        <v>0.22590987494365825</v>
      </c>
      <c r="AY92" s="20">
        <f t="shared" si="25"/>
        <v>7.0094878443945889</v>
      </c>
      <c r="AZ92" s="18"/>
    </row>
    <row r="93" spans="1:52" ht="12.75" customHeight="1"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  <c r="AG93" s="17"/>
      <c r="AH93" s="17"/>
      <c r="AI93" s="17"/>
      <c r="AJ93" s="17"/>
      <c r="AK93" s="17"/>
      <c r="AL93" s="17"/>
      <c r="AM93" s="17"/>
      <c r="AN93" s="17"/>
      <c r="AO93" s="17"/>
      <c r="AP93" s="17"/>
      <c r="AQ93" s="17"/>
      <c r="AR93" s="17"/>
      <c r="AS93" s="17"/>
      <c r="AT93" s="17"/>
      <c r="AU93" s="17"/>
      <c r="AV93" s="17"/>
      <c r="AW93" s="17"/>
      <c r="AX93" s="17"/>
      <c r="AY93" s="17"/>
      <c r="AZ93" s="17"/>
    </row>
    <row r="94" spans="1:52" ht="12.75" customHeight="1">
      <c r="A94" s="4" t="s">
        <v>150</v>
      </c>
      <c r="B94" s="4">
        <f t="shared" ref="B94:AY94" si="26">1/(1+$B$32)^B38</f>
        <v>1</v>
      </c>
      <c r="C94" s="20">
        <f t="shared" si="26"/>
        <v>0.90909090909090906</v>
      </c>
      <c r="D94" s="20">
        <f t="shared" si="26"/>
        <v>0.82644628099173545</v>
      </c>
      <c r="E94" s="20">
        <f t="shared" si="26"/>
        <v>0.75131480090157754</v>
      </c>
      <c r="F94" s="20">
        <f t="shared" si="26"/>
        <v>0.68301345536507052</v>
      </c>
      <c r="G94" s="20">
        <f t="shared" si="26"/>
        <v>0.62092132305915493</v>
      </c>
      <c r="H94" s="20">
        <f t="shared" si="26"/>
        <v>0.56447393005377722</v>
      </c>
      <c r="I94" s="20">
        <f t="shared" si="26"/>
        <v>0.51315811823070645</v>
      </c>
      <c r="J94" s="20">
        <f t="shared" si="26"/>
        <v>0.46650738020973315</v>
      </c>
      <c r="K94" s="20">
        <f t="shared" si="26"/>
        <v>0.42409761837248466</v>
      </c>
      <c r="L94" s="20">
        <f t="shared" si="26"/>
        <v>0.38554328942953148</v>
      </c>
      <c r="M94" s="20">
        <f t="shared" si="26"/>
        <v>0.3504938994813922</v>
      </c>
      <c r="N94" s="20">
        <f t="shared" si="26"/>
        <v>0.31863081771035656</v>
      </c>
      <c r="O94" s="20">
        <f t="shared" si="26"/>
        <v>0.28966437973668779</v>
      </c>
      <c r="P94" s="20">
        <f t="shared" si="26"/>
        <v>0.26333125430607973</v>
      </c>
      <c r="Q94" s="20">
        <f t="shared" si="26"/>
        <v>0.23939204936916339</v>
      </c>
      <c r="R94" s="20">
        <f t="shared" si="26"/>
        <v>0.21762913579014853</v>
      </c>
      <c r="S94" s="20">
        <f t="shared" si="26"/>
        <v>0.19784466890013502</v>
      </c>
      <c r="T94" s="20">
        <f t="shared" si="26"/>
        <v>0.17985878990921364</v>
      </c>
      <c r="U94" s="20">
        <f t="shared" si="26"/>
        <v>0.16350799082655781</v>
      </c>
      <c r="V94" s="20">
        <f t="shared" si="26"/>
        <v>0.14864362802414349</v>
      </c>
      <c r="W94" s="20">
        <f t="shared" si="26"/>
        <v>0.13513057093103953</v>
      </c>
      <c r="X94" s="20">
        <f t="shared" si="26"/>
        <v>0.12284597357367227</v>
      </c>
      <c r="Y94" s="20">
        <f t="shared" si="26"/>
        <v>0.11167815779424752</v>
      </c>
      <c r="Z94" s="20">
        <f t="shared" si="26"/>
        <v>0.10152559799477048</v>
      </c>
      <c r="AA94" s="20">
        <f t="shared" si="26"/>
        <v>9.2295998177064048E-2</v>
      </c>
      <c r="AB94" s="20">
        <f t="shared" si="26"/>
        <v>8.3905452888240042E-2</v>
      </c>
      <c r="AC94" s="20">
        <f t="shared" si="26"/>
        <v>7.6277684443854576E-2</v>
      </c>
      <c r="AD94" s="20">
        <f t="shared" si="26"/>
        <v>6.9343349494413245E-2</v>
      </c>
      <c r="AE94" s="20">
        <f t="shared" si="26"/>
        <v>6.3039408631284766E-2</v>
      </c>
      <c r="AF94" s="20">
        <f t="shared" si="26"/>
        <v>5.7308553301167964E-2</v>
      </c>
      <c r="AG94" s="20">
        <f t="shared" si="26"/>
        <v>5.2098684819243603E-2</v>
      </c>
      <c r="AH94" s="20">
        <f t="shared" si="26"/>
        <v>4.7362440744766907E-2</v>
      </c>
      <c r="AI94" s="20">
        <f t="shared" si="26"/>
        <v>4.3056764313424457E-2</v>
      </c>
      <c r="AJ94" s="20">
        <f t="shared" si="26"/>
        <v>3.9142513012204054E-2</v>
      </c>
      <c r="AK94" s="20">
        <f t="shared" si="26"/>
        <v>3.5584102738367311E-2</v>
      </c>
      <c r="AL94" s="20">
        <f t="shared" si="26"/>
        <v>3.2349184307606652E-2</v>
      </c>
      <c r="AM94" s="20">
        <f t="shared" si="26"/>
        <v>2.94083493705515E-2</v>
      </c>
      <c r="AN94" s="20">
        <f t="shared" si="26"/>
        <v>2.6734863064137721E-2</v>
      </c>
      <c r="AO94" s="20">
        <f t="shared" si="26"/>
        <v>2.4304420967397926E-2</v>
      </c>
      <c r="AP94" s="20">
        <f t="shared" si="26"/>
        <v>2.2094928152179935E-2</v>
      </c>
      <c r="AQ94" s="20">
        <f t="shared" si="26"/>
        <v>2.0086298320163575E-2</v>
      </c>
      <c r="AR94" s="20">
        <f t="shared" si="26"/>
        <v>1.8260271200148705E-2</v>
      </c>
      <c r="AS94" s="20">
        <f t="shared" si="26"/>
        <v>1.6600246545589729E-2</v>
      </c>
      <c r="AT94" s="20">
        <f t="shared" si="26"/>
        <v>1.5091133223263388E-2</v>
      </c>
      <c r="AU94" s="20">
        <f t="shared" si="26"/>
        <v>1.3719212021148534E-2</v>
      </c>
      <c r="AV94" s="20">
        <f t="shared" si="26"/>
        <v>1.2472010928316847E-2</v>
      </c>
      <c r="AW94" s="20">
        <f t="shared" si="26"/>
        <v>1.1338191753015316E-2</v>
      </c>
      <c r="AX94" s="20">
        <f t="shared" si="26"/>
        <v>1.0307447048195742E-2</v>
      </c>
      <c r="AY94" s="20">
        <f t="shared" si="26"/>
        <v>9.3704064074506734E-3</v>
      </c>
      <c r="AZ94" s="18"/>
    </row>
    <row r="95" spans="1:52" ht="12.75" customHeight="1">
      <c r="A95" s="4" t="s">
        <v>151</v>
      </c>
      <c r="B95" s="20">
        <f t="shared" ref="B95:AY95" si="27">B94*B78</f>
        <v>418.19722234</v>
      </c>
      <c r="C95" s="20">
        <f t="shared" si="27"/>
        <v>4.124656672727272</v>
      </c>
      <c r="D95" s="20">
        <f t="shared" si="27"/>
        <v>3.7496878842975194</v>
      </c>
      <c r="E95" s="20">
        <f t="shared" si="27"/>
        <v>3.4088071675431988</v>
      </c>
      <c r="F95" s="20">
        <f t="shared" si="27"/>
        <v>3.0989156068574535</v>
      </c>
      <c r="G95" s="20">
        <f t="shared" si="27"/>
        <v>2.8171960062340484</v>
      </c>
      <c r="H95" s="20">
        <f t="shared" si="27"/>
        <v>2.5610872783945893</v>
      </c>
      <c r="I95" s="20">
        <f t="shared" si="27"/>
        <v>2.3282611621768989</v>
      </c>
      <c r="J95" s="20">
        <f t="shared" si="27"/>
        <v>2.1166010565244537</v>
      </c>
      <c r="K95" s="20">
        <f t="shared" si="27"/>
        <v>1.9241827786585941</v>
      </c>
      <c r="L95" s="20">
        <f t="shared" si="27"/>
        <v>1.7492570715078126</v>
      </c>
      <c r="M95" s="20">
        <f t="shared" si="27"/>
        <v>1.5902337013707386</v>
      </c>
      <c r="N95" s="20">
        <f t="shared" si="27"/>
        <v>1.4456670012461261</v>
      </c>
      <c r="O95" s="20">
        <f t="shared" si="27"/>
        <v>1.3142427284055691</v>
      </c>
      <c r="P95" s="20">
        <f t="shared" si="27"/>
        <v>1.1947661167323353</v>
      </c>
      <c r="Q95" s="20">
        <f t="shared" si="27"/>
        <v>1.0861510152112139</v>
      </c>
      <c r="R95" s="20">
        <f t="shared" si="27"/>
        <v>0.98741001382837623</v>
      </c>
      <c r="S95" s="20">
        <f t="shared" si="27"/>
        <v>0.89764546711670568</v>
      </c>
      <c r="T95" s="20">
        <f t="shared" si="27"/>
        <v>0.81604133374245957</v>
      </c>
      <c r="U95" s="20">
        <f t="shared" si="27"/>
        <v>0.74185575794769032</v>
      </c>
      <c r="V95" s="20">
        <f t="shared" si="27"/>
        <v>0.67441432540699131</v>
      </c>
      <c r="W95" s="20">
        <f t="shared" si="27"/>
        <v>0.61310393218817394</v>
      </c>
      <c r="X95" s="20">
        <f t="shared" si="27"/>
        <v>0.55736721108015796</v>
      </c>
      <c r="Y95" s="20">
        <f t="shared" si="27"/>
        <v>0.50669746461832543</v>
      </c>
      <c r="Z95" s="20">
        <f t="shared" si="27"/>
        <v>0.46063405874393226</v>
      </c>
      <c r="AA95" s="20">
        <f t="shared" si="27"/>
        <v>0.41875823522175648</v>
      </c>
      <c r="AB95" s="20">
        <f t="shared" si="27"/>
        <v>0.38068930474705132</v>
      </c>
      <c r="AC95" s="20">
        <f t="shared" si="27"/>
        <v>0.34608118613368299</v>
      </c>
      <c r="AD95" s="20">
        <f t="shared" si="27"/>
        <v>0.31461926012152996</v>
      </c>
      <c r="AE95" s="20">
        <f t="shared" si="27"/>
        <v>0.28601750920139085</v>
      </c>
      <c r="AF95" s="20">
        <f t="shared" si="27"/>
        <v>0.26001591745580988</v>
      </c>
      <c r="AG95" s="20">
        <f t="shared" si="27"/>
        <v>0.23637810677800897</v>
      </c>
      <c r="AH95" s="20">
        <f t="shared" si="27"/>
        <v>0.21488918798000811</v>
      </c>
      <c r="AI95" s="20">
        <f t="shared" si="27"/>
        <v>0.19535380725455281</v>
      </c>
      <c r="AJ95" s="20">
        <f t="shared" si="27"/>
        <v>0.17759437023141167</v>
      </c>
      <c r="AK95" s="20">
        <f t="shared" si="27"/>
        <v>0.16144942748310145</v>
      </c>
      <c r="AL95" s="20">
        <f t="shared" si="27"/>
        <v>0.14677220680281955</v>
      </c>
      <c r="AM95" s="20">
        <f t="shared" si="27"/>
        <v>0.13342927891165413</v>
      </c>
      <c r="AN95" s="20">
        <f t="shared" si="27"/>
        <v>0.12129934446514008</v>
      </c>
      <c r="AO95" s="20">
        <f t="shared" si="27"/>
        <v>0.11027213133194551</v>
      </c>
      <c r="AP95" s="20">
        <f t="shared" si="27"/>
        <v>0.10024739211995048</v>
      </c>
      <c r="AQ95" s="20">
        <f t="shared" si="27"/>
        <v>9.1133992836318609E-2</v>
      </c>
      <c r="AR95" s="20">
        <f t="shared" si="27"/>
        <v>8.2849084396653283E-2</v>
      </c>
      <c r="AS95" s="20">
        <f t="shared" si="27"/>
        <v>7.5317349451502966E-2</v>
      </c>
      <c r="AT95" s="20">
        <f t="shared" si="27"/>
        <v>6.8470317683184512E-2</v>
      </c>
      <c r="AU95" s="20">
        <f t="shared" si="27"/>
        <v>6.224574334834955E-2</v>
      </c>
      <c r="AV95" s="20">
        <f t="shared" si="27"/>
        <v>5.6587039407590495E-2</v>
      </c>
      <c r="AW95" s="20">
        <f t="shared" si="27"/>
        <v>5.1442763097809541E-2</v>
      </c>
      <c r="AX95" s="20">
        <f t="shared" si="27"/>
        <v>4.6766148270735948E-2</v>
      </c>
      <c r="AY95" s="20">
        <f t="shared" si="27"/>
        <v>4.2514680246123586E-2</v>
      </c>
      <c r="AZ95" s="18"/>
    </row>
    <row r="96" spans="1:52" ht="12.75" customHeight="1">
      <c r="A96" s="4" t="s">
        <v>152</v>
      </c>
      <c r="B96" s="20">
        <f t="shared" ref="B96:AY96" si="28">B94*B84</f>
        <v>9.0839655500000003</v>
      </c>
      <c r="C96" s="20">
        <f t="shared" si="28"/>
        <v>18.692695954545453</v>
      </c>
      <c r="D96" s="20">
        <f t="shared" si="28"/>
        <v>7.5074095454545446</v>
      </c>
      <c r="E96" s="20">
        <f t="shared" si="28"/>
        <v>16.69794556724267</v>
      </c>
      <c r="F96" s="20">
        <f t="shared" si="28"/>
        <v>6.2044706987227638</v>
      </c>
      <c r="G96" s="20">
        <f t="shared" si="28"/>
        <v>14.98218921335477</v>
      </c>
      <c r="H96" s="20">
        <f t="shared" si="28"/>
        <v>5.127661734481622</v>
      </c>
      <c r="I96" s="20">
        <f t="shared" si="28"/>
        <v>13.501172412352712</v>
      </c>
      <c r="J96" s="20">
        <f t="shared" si="28"/>
        <v>4.237736970645968</v>
      </c>
      <c r="K96" s="20">
        <f t="shared" si="28"/>
        <v>12.216541384674841</v>
      </c>
      <c r="L96" s="20">
        <f t="shared" si="28"/>
        <v>37.094263223917196</v>
      </c>
      <c r="M96" s="20">
        <f t="shared" si="28"/>
        <v>11.097676264764484</v>
      </c>
      <c r="N96" s="20">
        <f t="shared" si="28"/>
        <v>2.8944313712492091</v>
      </c>
      <c r="O96" s="20">
        <f t="shared" si="28"/>
        <v>10.119415127163306</v>
      </c>
      <c r="P96" s="20">
        <f t="shared" si="28"/>
        <v>2.3920920423547174</v>
      </c>
      <c r="Q96" s="20">
        <f t="shared" si="28"/>
        <v>9.2599156145925097</v>
      </c>
      <c r="R96" s="20">
        <f t="shared" si="28"/>
        <v>1.9769355721939814</v>
      </c>
      <c r="S96" s="20">
        <f t="shared" si="28"/>
        <v>8.5011807622210576</v>
      </c>
      <c r="T96" s="20">
        <f t="shared" si="28"/>
        <v>1.6338310513999843</v>
      </c>
      <c r="U96" s="20">
        <f t="shared" si="28"/>
        <v>152.51426783999517</v>
      </c>
      <c r="V96" s="20">
        <f t="shared" si="28"/>
        <v>30.269931933691616</v>
      </c>
      <c r="W96" s="20">
        <f t="shared" si="28"/>
        <v>7.2296160201333777</v>
      </c>
      <c r="X96" s="20">
        <f t="shared" si="28"/>
        <v>1.1159285918994493</v>
      </c>
      <c r="Y96" s="20">
        <f t="shared" si="28"/>
        <v>6.6936498964012774</v>
      </c>
      <c r="Z96" s="20">
        <f t="shared" si="28"/>
        <v>0.92225503462764413</v>
      </c>
      <c r="AA96" s="20">
        <f t="shared" si="28"/>
        <v>6.2119789777101575</v>
      </c>
      <c r="AB96" s="20">
        <f t="shared" si="28"/>
        <v>0.76219424349392062</v>
      </c>
      <c r="AC96" s="20">
        <f t="shared" si="28"/>
        <v>5.7774217473802043</v>
      </c>
      <c r="AD96" s="20">
        <f t="shared" si="28"/>
        <v>0.6299125979288599</v>
      </c>
      <c r="AE96" s="20">
        <f t="shared" si="28"/>
        <v>5.3835633254040918</v>
      </c>
      <c r="AF96" s="20">
        <f t="shared" si="28"/>
        <v>19.842740754929942</v>
      </c>
      <c r="AG96" s="20">
        <f t="shared" si="28"/>
        <v>5.0253331454949075</v>
      </c>
      <c r="AH96" s="20">
        <f t="shared" si="28"/>
        <v>0.43023878008937894</v>
      </c>
      <c r="AI96" s="20">
        <f t="shared" si="28"/>
        <v>4.6983095818110323</v>
      </c>
      <c r="AJ96" s="20">
        <f t="shared" si="28"/>
        <v>0.35556923974328836</v>
      </c>
      <c r="AK96" s="20">
        <f t="shared" si="28"/>
        <v>4.3986920500281972</v>
      </c>
      <c r="AL96" s="20">
        <f t="shared" si="28"/>
        <v>0.29385887582089942</v>
      </c>
      <c r="AM96" s="20">
        <f t="shared" si="28"/>
        <v>4.1233436521273896</v>
      </c>
      <c r="AN96" s="20">
        <f t="shared" si="28"/>
        <v>0.24285857505859451</v>
      </c>
      <c r="AO96" s="20">
        <f t="shared" si="28"/>
        <v>25.37610958790421</v>
      </c>
      <c r="AP96" s="20">
        <f t="shared" si="28"/>
        <v>58.818156245190757</v>
      </c>
      <c r="AQ96" s="20">
        <f t="shared" si="28"/>
        <v>3.6348761109387837</v>
      </c>
      <c r="AR96" s="20">
        <f t="shared" si="28"/>
        <v>0.16587567451580798</v>
      </c>
      <c r="AS96" s="20">
        <f t="shared" si="28"/>
        <v>3.4174589839689724</v>
      </c>
      <c r="AT96" s="20">
        <f t="shared" si="28"/>
        <v>0.13708733431058509</v>
      </c>
      <c r="AU96" s="20">
        <f t="shared" si="28"/>
        <v>3.2155358793139812</v>
      </c>
      <c r="AV96" s="20">
        <f t="shared" si="28"/>
        <v>0.11329531761205376</v>
      </c>
      <c r="AW96" s="20">
        <f t="shared" si="28"/>
        <v>3.0276142768234684</v>
      </c>
      <c r="AX96" s="20">
        <f t="shared" si="28"/>
        <v>9.3632493894259303E-2</v>
      </c>
      <c r="AY96" s="20">
        <f t="shared" si="28"/>
        <v>2.8523888692431143</v>
      </c>
      <c r="AZ96" s="18"/>
    </row>
    <row r="97" spans="1:52" ht="12.75" customHeight="1"/>
    <row r="98" spans="1:52" ht="12.75" customHeight="1">
      <c r="A98" s="4" t="s">
        <v>153</v>
      </c>
      <c r="B98" s="20">
        <f>SUM(B88:AY88)-SUM(B87:AY87)</f>
        <v>2420.5938676953829</v>
      </c>
    </row>
    <row r="99" spans="1:52" ht="12.75" customHeight="1">
      <c r="A99" s="4" t="s">
        <v>154</v>
      </c>
      <c r="B99" s="20">
        <f>SUM(B92:AY92)-SUM(B91:AY91)</f>
        <v>347.61865406600953</v>
      </c>
    </row>
    <row r="100" spans="1:52" ht="12.75" customHeight="1">
      <c r="A100" s="4" t="s">
        <v>155</v>
      </c>
      <c r="B100" s="20">
        <f>SUM(B96:AY96)-SUM(B95:AY95)</f>
        <v>87.851926761278321</v>
      </c>
    </row>
    <row r="101" spans="1:52" ht="12.75" customHeight="1"/>
    <row r="102" spans="1:52" ht="12.75" customHeight="1"/>
    <row r="103" spans="1:52" ht="12.75" customHeight="1">
      <c r="A103" s="1" t="s">
        <v>157</v>
      </c>
    </row>
    <row r="104" spans="1:52" ht="12.75" customHeight="1"/>
    <row r="105" spans="1:52" ht="12.75" customHeight="1">
      <c r="B105" s="19">
        <v>0</v>
      </c>
      <c r="C105" s="19">
        <v>1</v>
      </c>
      <c r="D105" s="19">
        <v>2</v>
      </c>
      <c r="E105" s="19">
        <v>3</v>
      </c>
      <c r="F105" s="19">
        <v>4</v>
      </c>
      <c r="G105" s="19">
        <v>5</v>
      </c>
      <c r="H105" s="19">
        <v>6</v>
      </c>
      <c r="I105" s="19">
        <v>7</v>
      </c>
      <c r="J105" s="19">
        <v>8</v>
      </c>
      <c r="K105" s="19">
        <v>9</v>
      </c>
      <c r="L105" s="19">
        <v>10</v>
      </c>
      <c r="M105" s="19">
        <v>11</v>
      </c>
      <c r="N105" s="19">
        <v>12</v>
      </c>
      <c r="O105" s="19">
        <v>13</v>
      </c>
      <c r="P105" s="19">
        <v>14</v>
      </c>
      <c r="Q105" s="19">
        <v>15</v>
      </c>
      <c r="R105" s="19">
        <v>16</v>
      </c>
      <c r="S105" s="19">
        <v>17</v>
      </c>
      <c r="T105" s="19">
        <v>18</v>
      </c>
      <c r="U105" s="19">
        <v>19</v>
      </c>
      <c r="V105" s="19">
        <v>20</v>
      </c>
      <c r="W105" s="19">
        <v>21</v>
      </c>
      <c r="X105" s="19">
        <v>22</v>
      </c>
      <c r="Y105" s="19">
        <v>23</v>
      </c>
      <c r="Z105" s="19">
        <v>24</v>
      </c>
      <c r="AA105" s="19">
        <v>25</v>
      </c>
      <c r="AB105" s="19">
        <v>26</v>
      </c>
      <c r="AC105" s="19">
        <v>27</v>
      </c>
      <c r="AD105" s="19">
        <v>28</v>
      </c>
      <c r="AE105" s="19">
        <v>29</v>
      </c>
      <c r="AF105" s="19">
        <v>30</v>
      </c>
      <c r="AG105" s="19">
        <v>31</v>
      </c>
      <c r="AH105" s="19">
        <v>32</v>
      </c>
      <c r="AI105" s="19">
        <v>33</v>
      </c>
      <c r="AJ105" s="19">
        <v>34</v>
      </c>
      <c r="AK105" s="19">
        <v>35</v>
      </c>
      <c r="AL105" s="19">
        <v>36</v>
      </c>
      <c r="AM105" s="19">
        <v>37</v>
      </c>
      <c r="AN105" s="19">
        <v>38</v>
      </c>
      <c r="AO105" s="19">
        <v>39</v>
      </c>
      <c r="AP105" s="19">
        <v>40</v>
      </c>
      <c r="AQ105" s="19">
        <v>41</v>
      </c>
      <c r="AR105" s="19">
        <v>42</v>
      </c>
      <c r="AS105" s="19">
        <v>43</v>
      </c>
      <c r="AT105" s="19">
        <v>44</v>
      </c>
      <c r="AU105" s="19">
        <v>45</v>
      </c>
      <c r="AV105" s="19">
        <v>46</v>
      </c>
      <c r="AW105" s="19">
        <v>47</v>
      </c>
      <c r="AX105" s="19">
        <v>48</v>
      </c>
      <c r="AY105" s="19">
        <v>49</v>
      </c>
      <c r="AZ105" s="30"/>
    </row>
    <row r="106" spans="1:52" ht="12.75" customHeight="1">
      <c r="A106" s="4" t="s">
        <v>53</v>
      </c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10"/>
    </row>
    <row r="107" spans="1:52" ht="12.75" customHeight="1">
      <c r="A107" s="4" t="s">
        <v>58</v>
      </c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  <c r="AA107" s="20"/>
      <c r="AB107" s="20"/>
      <c r="AC107" s="20"/>
      <c r="AD107" s="20"/>
      <c r="AE107" s="20"/>
      <c r="AF107" s="20"/>
      <c r="AG107" s="20"/>
      <c r="AH107" s="20"/>
      <c r="AI107" s="20"/>
      <c r="AJ107" s="20"/>
      <c r="AK107" s="20"/>
      <c r="AL107" s="20"/>
      <c r="AM107" s="20"/>
      <c r="AN107" s="20"/>
      <c r="AO107" s="20"/>
      <c r="AP107" s="20"/>
      <c r="AQ107" s="20"/>
      <c r="AR107" s="20"/>
      <c r="AS107" s="20"/>
      <c r="AT107" s="20"/>
      <c r="AU107" s="20"/>
      <c r="AV107" s="20"/>
      <c r="AW107" s="20"/>
      <c r="AX107" s="20"/>
      <c r="AY107" s="20"/>
      <c r="AZ107" s="18"/>
    </row>
    <row r="108" spans="1:52" ht="12.75" customHeight="1">
      <c r="A108" s="4" t="s">
        <v>62</v>
      </c>
      <c r="B108" s="4">
        <f>$B$6*$Q$6</f>
        <v>573.37599999999998</v>
      </c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10"/>
    </row>
    <row r="109" spans="1:52" ht="12.75" customHeight="1">
      <c r="A109" s="20" t="s">
        <v>64</v>
      </c>
      <c r="B109" s="20"/>
      <c r="C109" s="20">
        <f t="shared" ref="C109:AY109" si="29">$B$7*$Q$6</f>
        <v>6.1267999999999994</v>
      </c>
      <c r="D109" s="20">
        <f t="shared" si="29"/>
        <v>6.1267999999999994</v>
      </c>
      <c r="E109" s="20">
        <f t="shared" si="29"/>
        <v>6.1267999999999994</v>
      </c>
      <c r="F109" s="20">
        <f t="shared" si="29"/>
        <v>6.1267999999999994</v>
      </c>
      <c r="G109" s="20">
        <f t="shared" si="29"/>
        <v>6.1267999999999994</v>
      </c>
      <c r="H109" s="20">
        <f t="shared" si="29"/>
        <v>6.1267999999999994</v>
      </c>
      <c r="I109" s="20">
        <f t="shared" si="29"/>
        <v>6.1267999999999994</v>
      </c>
      <c r="J109" s="20">
        <f t="shared" si="29"/>
        <v>6.1267999999999994</v>
      </c>
      <c r="K109" s="20">
        <f t="shared" si="29"/>
        <v>6.1267999999999994</v>
      </c>
      <c r="L109" s="20">
        <f t="shared" si="29"/>
        <v>6.1267999999999994</v>
      </c>
      <c r="M109" s="20">
        <f t="shared" si="29"/>
        <v>6.1267999999999994</v>
      </c>
      <c r="N109" s="20">
        <f t="shared" si="29"/>
        <v>6.1267999999999994</v>
      </c>
      <c r="O109" s="20">
        <f t="shared" si="29"/>
        <v>6.1267999999999994</v>
      </c>
      <c r="P109" s="20">
        <f t="shared" si="29"/>
        <v>6.1267999999999994</v>
      </c>
      <c r="Q109" s="20">
        <f t="shared" si="29"/>
        <v>6.1267999999999994</v>
      </c>
      <c r="R109" s="20">
        <f t="shared" si="29"/>
        <v>6.1267999999999994</v>
      </c>
      <c r="S109" s="20">
        <f t="shared" si="29"/>
        <v>6.1267999999999994</v>
      </c>
      <c r="T109" s="20">
        <f t="shared" si="29"/>
        <v>6.1267999999999994</v>
      </c>
      <c r="U109" s="20">
        <f t="shared" si="29"/>
        <v>6.1267999999999994</v>
      </c>
      <c r="V109" s="20">
        <f t="shared" si="29"/>
        <v>6.1267999999999994</v>
      </c>
      <c r="W109" s="20">
        <f t="shared" si="29"/>
        <v>6.1267999999999994</v>
      </c>
      <c r="X109" s="20">
        <f t="shared" si="29"/>
        <v>6.1267999999999994</v>
      </c>
      <c r="Y109" s="20">
        <f t="shared" si="29"/>
        <v>6.1267999999999994</v>
      </c>
      <c r="Z109" s="20">
        <f t="shared" si="29"/>
        <v>6.1267999999999994</v>
      </c>
      <c r="AA109" s="20">
        <f t="shared" si="29"/>
        <v>6.1267999999999994</v>
      </c>
      <c r="AB109" s="20">
        <f t="shared" si="29"/>
        <v>6.1267999999999994</v>
      </c>
      <c r="AC109" s="20">
        <f t="shared" si="29"/>
        <v>6.1267999999999994</v>
      </c>
      <c r="AD109" s="20">
        <f t="shared" si="29"/>
        <v>6.1267999999999994</v>
      </c>
      <c r="AE109" s="20">
        <f t="shared" si="29"/>
        <v>6.1267999999999994</v>
      </c>
      <c r="AF109" s="20">
        <f t="shared" si="29"/>
        <v>6.1267999999999994</v>
      </c>
      <c r="AG109" s="20">
        <f t="shared" si="29"/>
        <v>6.1267999999999994</v>
      </c>
      <c r="AH109" s="20">
        <f t="shared" si="29"/>
        <v>6.1267999999999994</v>
      </c>
      <c r="AI109" s="20">
        <f t="shared" si="29"/>
        <v>6.1267999999999994</v>
      </c>
      <c r="AJ109" s="20">
        <f t="shared" si="29"/>
        <v>6.1267999999999994</v>
      </c>
      <c r="AK109" s="20">
        <f t="shared" si="29"/>
        <v>6.1267999999999994</v>
      </c>
      <c r="AL109" s="20">
        <f t="shared" si="29"/>
        <v>6.1267999999999994</v>
      </c>
      <c r="AM109" s="20">
        <f t="shared" si="29"/>
        <v>6.1267999999999994</v>
      </c>
      <c r="AN109" s="20">
        <f t="shared" si="29"/>
        <v>6.1267999999999994</v>
      </c>
      <c r="AO109" s="20">
        <f t="shared" si="29"/>
        <v>6.1267999999999994</v>
      </c>
      <c r="AP109" s="20">
        <f t="shared" si="29"/>
        <v>6.1267999999999994</v>
      </c>
      <c r="AQ109" s="20">
        <f t="shared" si="29"/>
        <v>6.1267999999999994</v>
      </c>
      <c r="AR109" s="20">
        <f t="shared" si="29"/>
        <v>6.1267999999999994</v>
      </c>
      <c r="AS109" s="20">
        <f t="shared" si="29"/>
        <v>6.1267999999999994</v>
      </c>
      <c r="AT109" s="20">
        <f t="shared" si="29"/>
        <v>6.1267999999999994</v>
      </c>
      <c r="AU109" s="20">
        <f t="shared" si="29"/>
        <v>6.1267999999999994</v>
      </c>
      <c r="AV109" s="20">
        <f t="shared" si="29"/>
        <v>6.1267999999999994</v>
      </c>
      <c r="AW109" s="20">
        <f t="shared" si="29"/>
        <v>6.1267999999999994</v>
      </c>
      <c r="AX109" s="20">
        <f t="shared" si="29"/>
        <v>6.1267999999999994</v>
      </c>
      <c r="AY109" s="20">
        <f t="shared" si="29"/>
        <v>6.1267999999999994</v>
      </c>
      <c r="AZ109" s="18"/>
    </row>
    <row r="110" spans="1:52" ht="12.75" customHeight="1">
      <c r="A110" s="21" t="s">
        <v>142</v>
      </c>
      <c r="B110" s="22">
        <f t="shared" ref="B110:AY110" si="30">SUM(B106:B109)</f>
        <v>573.37599999999998</v>
      </c>
      <c r="C110" s="23">
        <f t="shared" si="30"/>
        <v>6.1267999999999994</v>
      </c>
      <c r="D110" s="23">
        <f t="shared" si="30"/>
        <v>6.1267999999999994</v>
      </c>
      <c r="E110" s="23">
        <f t="shared" si="30"/>
        <v>6.1267999999999994</v>
      </c>
      <c r="F110" s="23">
        <f t="shared" si="30"/>
        <v>6.1267999999999994</v>
      </c>
      <c r="G110" s="23">
        <f t="shared" si="30"/>
        <v>6.1267999999999994</v>
      </c>
      <c r="H110" s="23">
        <f t="shared" si="30"/>
        <v>6.1267999999999994</v>
      </c>
      <c r="I110" s="23">
        <f t="shared" si="30"/>
        <v>6.1267999999999994</v>
      </c>
      <c r="J110" s="23">
        <f t="shared" si="30"/>
        <v>6.1267999999999994</v>
      </c>
      <c r="K110" s="23">
        <f t="shared" si="30"/>
        <v>6.1267999999999994</v>
      </c>
      <c r="L110" s="23">
        <f t="shared" si="30"/>
        <v>6.1267999999999994</v>
      </c>
      <c r="M110" s="23">
        <f t="shared" si="30"/>
        <v>6.1267999999999994</v>
      </c>
      <c r="N110" s="23">
        <f t="shared" si="30"/>
        <v>6.1267999999999994</v>
      </c>
      <c r="O110" s="23">
        <f t="shared" si="30"/>
        <v>6.1267999999999994</v>
      </c>
      <c r="P110" s="23">
        <f t="shared" si="30"/>
        <v>6.1267999999999994</v>
      </c>
      <c r="Q110" s="23">
        <f t="shared" si="30"/>
        <v>6.1267999999999994</v>
      </c>
      <c r="R110" s="23">
        <f t="shared" si="30"/>
        <v>6.1267999999999994</v>
      </c>
      <c r="S110" s="23">
        <f t="shared" si="30"/>
        <v>6.1267999999999994</v>
      </c>
      <c r="T110" s="23">
        <f t="shared" si="30"/>
        <v>6.1267999999999994</v>
      </c>
      <c r="U110" s="23">
        <f t="shared" si="30"/>
        <v>6.1267999999999994</v>
      </c>
      <c r="V110" s="23">
        <f t="shared" si="30"/>
        <v>6.1267999999999994</v>
      </c>
      <c r="W110" s="23">
        <f t="shared" si="30"/>
        <v>6.1267999999999994</v>
      </c>
      <c r="X110" s="23">
        <f t="shared" si="30"/>
        <v>6.1267999999999994</v>
      </c>
      <c r="Y110" s="23">
        <f t="shared" si="30"/>
        <v>6.1267999999999994</v>
      </c>
      <c r="Z110" s="23">
        <f t="shared" si="30"/>
        <v>6.1267999999999994</v>
      </c>
      <c r="AA110" s="23">
        <f t="shared" si="30"/>
        <v>6.1267999999999994</v>
      </c>
      <c r="AB110" s="23">
        <f t="shared" si="30"/>
        <v>6.1267999999999994</v>
      </c>
      <c r="AC110" s="23">
        <f t="shared" si="30"/>
        <v>6.1267999999999994</v>
      </c>
      <c r="AD110" s="23">
        <f t="shared" si="30"/>
        <v>6.1267999999999994</v>
      </c>
      <c r="AE110" s="23">
        <f t="shared" si="30"/>
        <v>6.1267999999999994</v>
      </c>
      <c r="AF110" s="23">
        <f t="shared" si="30"/>
        <v>6.1267999999999994</v>
      </c>
      <c r="AG110" s="23">
        <f t="shared" si="30"/>
        <v>6.1267999999999994</v>
      </c>
      <c r="AH110" s="23">
        <f t="shared" si="30"/>
        <v>6.1267999999999994</v>
      </c>
      <c r="AI110" s="23">
        <f t="shared" si="30"/>
        <v>6.1267999999999994</v>
      </c>
      <c r="AJ110" s="23">
        <f t="shared" si="30"/>
        <v>6.1267999999999994</v>
      </c>
      <c r="AK110" s="23">
        <f t="shared" si="30"/>
        <v>6.1267999999999994</v>
      </c>
      <c r="AL110" s="23">
        <f t="shared" si="30"/>
        <v>6.1267999999999994</v>
      </c>
      <c r="AM110" s="23">
        <f t="shared" si="30"/>
        <v>6.1267999999999994</v>
      </c>
      <c r="AN110" s="23">
        <f t="shared" si="30"/>
        <v>6.1267999999999994</v>
      </c>
      <c r="AO110" s="23">
        <f t="shared" si="30"/>
        <v>6.1267999999999994</v>
      </c>
      <c r="AP110" s="23">
        <f t="shared" si="30"/>
        <v>6.1267999999999994</v>
      </c>
      <c r="AQ110" s="23">
        <f t="shared" si="30"/>
        <v>6.1267999999999994</v>
      </c>
      <c r="AR110" s="23">
        <f t="shared" si="30"/>
        <v>6.1267999999999994</v>
      </c>
      <c r="AS110" s="23">
        <f t="shared" si="30"/>
        <v>6.1267999999999994</v>
      </c>
      <c r="AT110" s="23">
        <f t="shared" si="30"/>
        <v>6.1267999999999994</v>
      </c>
      <c r="AU110" s="23">
        <f t="shared" si="30"/>
        <v>6.1267999999999994</v>
      </c>
      <c r="AV110" s="23">
        <f t="shared" si="30"/>
        <v>6.1267999999999994</v>
      </c>
      <c r="AW110" s="23">
        <f t="shared" si="30"/>
        <v>6.1267999999999994</v>
      </c>
      <c r="AX110" s="23">
        <f t="shared" si="30"/>
        <v>6.1267999999999994</v>
      </c>
      <c r="AY110" s="23">
        <f t="shared" si="30"/>
        <v>6.1267999999999994</v>
      </c>
      <c r="AZ110" s="18"/>
    </row>
    <row r="111" spans="1:52" ht="12.75" customHeight="1">
      <c r="A111" s="24"/>
      <c r="B111" s="25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  <c r="AA111" s="25"/>
      <c r="AB111" s="25"/>
      <c r="AC111" s="25"/>
      <c r="AD111" s="25"/>
      <c r="AE111" s="25"/>
      <c r="AF111" s="25"/>
      <c r="AG111" s="25"/>
      <c r="AH111" s="25"/>
      <c r="AI111" s="25"/>
      <c r="AJ111" s="25"/>
      <c r="AK111" s="25"/>
      <c r="AL111" s="25"/>
      <c r="AM111" s="25"/>
      <c r="AN111" s="25"/>
      <c r="AO111" s="25"/>
      <c r="AP111" s="25"/>
      <c r="AQ111" s="25"/>
      <c r="AR111" s="25"/>
      <c r="AS111" s="25"/>
      <c r="AT111" s="25"/>
      <c r="AU111" s="25"/>
      <c r="AV111" s="25"/>
      <c r="AW111" s="25"/>
      <c r="AX111" s="25"/>
      <c r="AY111" s="25"/>
      <c r="AZ111" s="18"/>
    </row>
    <row r="112" spans="1:52" ht="12.75" customHeight="1">
      <c r="A112" s="4" t="s">
        <v>69</v>
      </c>
      <c r="B112" s="92">
        <v>0</v>
      </c>
      <c r="C112" s="92">
        <v>11.478</v>
      </c>
      <c r="D112" s="92">
        <v>0</v>
      </c>
      <c r="E112" s="92">
        <v>13.141</v>
      </c>
      <c r="F112" s="92">
        <v>0</v>
      </c>
      <c r="G112" s="92">
        <v>15.045</v>
      </c>
      <c r="H112" s="92">
        <v>0</v>
      </c>
      <c r="I112" s="92">
        <v>17.225999999999999</v>
      </c>
      <c r="J112" s="92">
        <v>0</v>
      </c>
      <c r="K112" s="92">
        <v>19.722000000000001</v>
      </c>
      <c r="L112" s="92">
        <v>87.129000000000005</v>
      </c>
      <c r="M112" s="92">
        <v>22.579000000000001</v>
      </c>
      <c r="N112" s="92">
        <v>0</v>
      </c>
      <c r="O112" s="92">
        <v>25.850999999999999</v>
      </c>
      <c r="P112" s="92">
        <v>0</v>
      </c>
      <c r="Q112" s="92">
        <v>29.597000000000001</v>
      </c>
      <c r="R112" s="92">
        <v>0</v>
      </c>
      <c r="S112" s="92">
        <v>33.884999999999998</v>
      </c>
      <c r="T112" s="92">
        <v>0</v>
      </c>
      <c r="U112" s="92">
        <v>38.795000000000002</v>
      </c>
      <c r="V112" s="92">
        <v>194.55699999999999</v>
      </c>
      <c r="W112" s="92">
        <v>44.417000000000002</v>
      </c>
      <c r="X112" s="92">
        <v>0</v>
      </c>
      <c r="Y112" s="92">
        <v>50.853000000000002</v>
      </c>
      <c r="Z112" s="92">
        <v>0</v>
      </c>
      <c r="AA112" s="92">
        <v>58.220999999999997</v>
      </c>
      <c r="AB112" s="92">
        <v>0</v>
      </c>
      <c r="AC112" s="92">
        <v>66.658000000000001</v>
      </c>
      <c r="AD112" s="92">
        <v>0</v>
      </c>
      <c r="AE112" s="92">
        <v>76.316000000000003</v>
      </c>
      <c r="AF112" s="92">
        <v>337.16</v>
      </c>
      <c r="AG112" s="92">
        <v>87.373999999999995</v>
      </c>
      <c r="AH112" s="92">
        <v>0</v>
      </c>
      <c r="AI112" s="92">
        <v>100.035</v>
      </c>
      <c r="AJ112" s="92">
        <v>0</v>
      </c>
      <c r="AK112" s="92">
        <v>114.53</v>
      </c>
      <c r="AL112" s="92">
        <v>0</v>
      </c>
      <c r="AM112" s="92">
        <v>131.126</v>
      </c>
      <c r="AN112" s="92">
        <v>0</v>
      </c>
      <c r="AO112" s="92">
        <v>150.126</v>
      </c>
      <c r="AP112" s="92">
        <v>2652.982</v>
      </c>
      <c r="AQ112" s="92">
        <v>171.87899999999999</v>
      </c>
      <c r="AR112" s="92">
        <v>0</v>
      </c>
      <c r="AS112" s="92">
        <v>196.78399999999999</v>
      </c>
      <c r="AT112" s="92">
        <v>0</v>
      </c>
      <c r="AU112" s="92">
        <v>225.298</v>
      </c>
      <c r="AV112" s="92">
        <v>0</v>
      </c>
      <c r="AW112" s="92">
        <v>257.94400000000002</v>
      </c>
      <c r="AX112" s="92">
        <v>0</v>
      </c>
      <c r="AY112" s="92">
        <v>295.32</v>
      </c>
      <c r="AZ112" s="18"/>
    </row>
    <row r="113" spans="1:52" ht="12.75" customHeight="1">
      <c r="A113" s="2" t="s">
        <v>143</v>
      </c>
      <c r="B113" s="32">
        <f t="shared" ref="B113:AY113" si="31">SUM(B112)</f>
        <v>0</v>
      </c>
      <c r="C113" s="32">
        <f t="shared" si="31"/>
        <v>11.478</v>
      </c>
      <c r="D113" s="32">
        <f t="shared" si="31"/>
        <v>0</v>
      </c>
      <c r="E113" s="32">
        <f t="shared" si="31"/>
        <v>13.141</v>
      </c>
      <c r="F113" s="32">
        <f t="shared" si="31"/>
        <v>0</v>
      </c>
      <c r="G113" s="32">
        <f t="shared" si="31"/>
        <v>15.045</v>
      </c>
      <c r="H113" s="32">
        <f t="shared" si="31"/>
        <v>0</v>
      </c>
      <c r="I113" s="32">
        <f t="shared" si="31"/>
        <v>17.225999999999999</v>
      </c>
      <c r="J113" s="32">
        <f t="shared" si="31"/>
        <v>0</v>
      </c>
      <c r="K113" s="32">
        <f t="shared" si="31"/>
        <v>19.722000000000001</v>
      </c>
      <c r="L113" s="32">
        <f t="shared" si="31"/>
        <v>87.129000000000005</v>
      </c>
      <c r="M113" s="32">
        <f t="shared" si="31"/>
        <v>22.579000000000001</v>
      </c>
      <c r="N113" s="32">
        <f t="shared" si="31"/>
        <v>0</v>
      </c>
      <c r="O113" s="32">
        <f t="shared" si="31"/>
        <v>25.850999999999999</v>
      </c>
      <c r="P113" s="32">
        <f t="shared" si="31"/>
        <v>0</v>
      </c>
      <c r="Q113" s="32">
        <f t="shared" si="31"/>
        <v>29.597000000000001</v>
      </c>
      <c r="R113" s="32">
        <f t="shared" si="31"/>
        <v>0</v>
      </c>
      <c r="S113" s="32">
        <f t="shared" si="31"/>
        <v>33.884999999999998</v>
      </c>
      <c r="T113" s="32">
        <f t="shared" si="31"/>
        <v>0</v>
      </c>
      <c r="U113" s="32">
        <f t="shared" si="31"/>
        <v>38.795000000000002</v>
      </c>
      <c r="V113" s="32">
        <f t="shared" si="31"/>
        <v>194.55699999999999</v>
      </c>
      <c r="W113" s="32">
        <f t="shared" si="31"/>
        <v>44.417000000000002</v>
      </c>
      <c r="X113" s="32">
        <f t="shared" si="31"/>
        <v>0</v>
      </c>
      <c r="Y113" s="32">
        <f t="shared" si="31"/>
        <v>50.853000000000002</v>
      </c>
      <c r="Z113" s="32">
        <f t="shared" si="31"/>
        <v>0</v>
      </c>
      <c r="AA113" s="32">
        <f t="shared" si="31"/>
        <v>58.220999999999997</v>
      </c>
      <c r="AB113" s="32">
        <f t="shared" si="31"/>
        <v>0</v>
      </c>
      <c r="AC113" s="32">
        <f t="shared" si="31"/>
        <v>66.658000000000001</v>
      </c>
      <c r="AD113" s="32">
        <f t="shared" si="31"/>
        <v>0</v>
      </c>
      <c r="AE113" s="32">
        <f t="shared" si="31"/>
        <v>76.316000000000003</v>
      </c>
      <c r="AF113" s="32">
        <f t="shared" si="31"/>
        <v>337.16</v>
      </c>
      <c r="AG113" s="32">
        <f t="shared" si="31"/>
        <v>87.373999999999995</v>
      </c>
      <c r="AH113" s="32">
        <f t="shared" si="31"/>
        <v>0</v>
      </c>
      <c r="AI113" s="32">
        <f t="shared" si="31"/>
        <v>100.035</v>
      </c>
      <c r="AJ113" s="32">
        <f t="shared" si="31"/>
        <v>0</v>
      </c>
      <c r="AK113" s="32">
        <f t="shared" si="31"/>
        <v>114.53</v>
      </c>
      <c r="AL113" s="32">
        <f t="shared" si="31"/>
        <v>0</v>
      </c>
      <c r="AM113" s="32">
        <f t="shared" si="31"/>
        <v>131.126</v>
      </c>
      <c r="AN113" s="32">
        <f t="shared" si="31"/>
        <v>0</v>
      </c>
      <c r="AO113" s="32">
        <f t="shared" si="31"/>
        <v>150.126</v>
      </c>
      <c r="AP113" s="32">
        <f t="shared" si="31"/>
        <v>2652.982</v>
      </c>
      <c r="AQ113" s="32">
        <f t="shared" si="31"/>
        <v>171.87899999999999</v>
      </c>
      <c r="AR113" s="32">
        <f t="shared" si="31"/>
        <v>0</v>
      </c>
      <c r="AS113" s="32">
        <f t="shared" si="31"/>
        <v>196.78399999999999</v>
      </c>
      <c r="AT113" s="32">
        <f t="shared" si="31"/>
        <v>0</v>
      </c>
      <c r="AU113" s="32">
        <f t="shared" si="31"/>
        <v>225.298</v>
      </c>
      <c r="AV113" s="32">
        <f t="shared" si="31"/>
        <v>0</v>
      </c>
      <c r="AW113" s="32">
        <f t="shared" si="31"/>
        <v>257.94400000000002</v>
      </c>
      <c r="AX113" s="32">
        <f t="shared" si="31"/>
        <v>0</v>
      </c>
      <c r="AY113" s="32">
        <f t="shared" si="31"/>
        <v>295.32</v>
      </c>
      <c r="AZ113" s="18"/>
    </row>
    <row r="114" spans="1:52" ht="12.75" customHeight="1">
      <c r="AZ114" s="18"/>
    </row>
    <row r="115" spans="1:52" ht="12.75" customHeight="1">
      <c r="A115" s="4" t="s">
        <v>144</v>
      </c>
      <c r="B115" s="4">
        <f t="shared" ref="B115:AY115" si="32">1/(1+$B$30)^B105</f>
        <v>1</v>
      </c>
      <c r="C115" s="20">
        <f t="shared" si="32"/>
        <v>0.970873786407767</v>
      </c>
      <c r="D115" s="20">
        <f t="shared" si="32"/>
        <v>0.94259590913375435</v>
      </c>
      <c r="E115" s="20">
        <f t="shared" si="32"/>
        <v>0.91514165935315961</v>
      </c>
      <c r="F115" s="20">
        <f t="shared" si="32"/>
        <v>0.888487047915689</v>
      </c>
      <c r="G115" s="20">
        <f t="shared" si="32"/>
        <v>0.86260878438416411</v>
      </c>
      <c r="H115" s="20">
        <f t="shared" si="32"/>
        <v>0.83748425668365445</v>
      </c>
      <c r="I115" s="20">
        <f t="shared" si="32"/>
        <v>0.81309151134335378</v>
      </c>
      <c r="J115" s="20">
        <f t="shared" si="32"/>
        <v>0.78940923431393573</v>
      </c>
      <c r="K115" s="20">
        <f t="shared" si="32"/>
        <v>0.76641673234362695</v>
      </c>
      <c r="L115" s="20">
        <f t="shared" si="32"/>
        <v>0.74409391489672516</v>
      </c>
      <c r="M115" s="20">
        <f t="shared" si="32"/>
        <v>0.72242127659876232</v>
      </c>
      <c r="N115" s="20">
        <f t="shared" si="32"/>
        <v>0.70137988019297326</v>
      </c>
      <c r="O115" s="20">
        <f t="shared" si="32"/>
        <v>0.68095133999317792</v>
      </c>
      <c r="P115" s="20">
        <f t="shared" si="32"/>
        <v>0.66111780581861923</v>
      </c>
      <c r="Q115" s="20">
        <f t="shared" si="32"/>
        <v>0.64186194739671765</v>
      </c>
      <c r="R115" s="20">
        <f t="shared" si="32"/>
        <v>0.62316693922011435</v>
      </c>
      <c r="S115" s="20">
        <f t="shared" si="32"/>
        <v>0.60501644584477121</v>
      </c>
      <c r="T115" s="20">
        <f t="shared" si="32"/>
        <v>0.5873946076162827</v>
      </c>
      <c r="U115" s="20">
        <f t="shared" si="32"/>
        <v>0.57028602681192497</v>
      </c>
      <c r="V115" s="20">
        <f t="shared" si="32"/>
        <v>0.55367575418633497</v>
      </c>
      <c r="W115" s="20">
        <f t="shared" si="32"/>
        <v>0.5375492759090631</v>
      </c>
      <c r="X115" s="20">
        <f t="shared" si="32"/>
        <v>0.52189250088258554</v>
      </c>
      <c r="Y115" s="20">
        <f t="shared" si="32"/>
        <v>0.50669174842969467</v>
      </c>
      <c r="Z115" s="20">
        <f t="shared" si="32"/>
        <v>0.49193373633950943</v>
      </c>
      <c r="AA115" s="20">
        <f t="shared" si="32"/>
        <v>0.47760556926165965</v>
      </c>
      <c r="AB115" s="20">
        <f t="shared" si="32"/>
        <v>0.46369472743850448</v>
      </c>
      <c r="AC115" s="20">
        <f t="shared" si="32"/>
        <v>0.45018905576553836</v>
      </c>
      <c r="AD115" s="20">
        <f t="shared" si="32"/>
        <v>0.4370767531704256</v>
      </c>
      <c r="AE115" s="20">
        <f t="shared" si="32"/>
        <v>0.42434636230138412</v>
      </c>
      <c r="AF115" s="20">
        <f t="shared" si="32"/>
        <v>0.41198675951590691</v>
      </c>
      <c r="AG115" s="20">
        <f t="shared" si="32"/>
        <v>0.39998714516107459</v>
      </c>
      <c r="AH115" s="20">
        <f t="shared" si="32"/>
        <v>0.38833703413696569</v>
      </c>
      <c r="AI115" s="20">
        <f t="shared" si="32"/>
        <v>0.37702624673491814</v>
      </c>
      <c r="AJ115" s="20">
        <f t="shared" si="32"/>
        <v>0.36604489974263904</v>
      </c>
      <c r="AK115" s="20">
        <f t="shared" si="32"/>
        <v>0.35538339780838735</v>
      </c>
      <c r="AL115" s="20">
        <f t="shared" si="32"/>
        <v>0.34503242505668674</v>
      </c>
      <c r="AM115" s="20">
        <f t="shared" si="32"/>
        <v>0.33498293694823961</v>
      </c>
      <c r="AN115" s="20">
        <f t="shared" si="32"/>
        <v>0.3252261523769317</v>
      </c>
      <c r="AO115" s="20">
        <f t="shared" si="32"/>
        <v>0.31575354599702099</v>
      </c>
      <c r="AP115" s="20">
        <f t="shared" si="32"/>
        <v>0.30655684077380685</v>
      </c>
      <c r="AQ115" s="20">
        <f t="shared" si="32"/>
        <v>0.29762800075126877</v>
      </c>
      <c r="AR115" s="20">
        <f t="shared" si="32"/>
        <v>0.28895922403035801</v>
      </c>
      <c r="AS115" s="20">
        <f t="shared" si="32"/>
        <v>0.28054293595180391</v>
      </c>
      <c r="AT115" s="20">
        <f t="shared" si="32"/>
        <v>0.27237178247747956</v>
      </c>
      <c r="AU115" s="20">
        <f t="shared" si="32"/>
        <v>0.26443862376454325</v>
      </c>
      <c r="AV115" s="20">
        <f t="shared" si="32"/>
        <v>0.25673652792674101</v>
      </c>
      <c r="AW115" s="20">
        <f t="shared" si="32"/>
        <v>0.24925876497741845</v>
      </c>
      <c r="AX115" s="20">
        <f t="shared" si="32"/>
        <v>0.24199880094894996</v>
      </c>
      <c r="AY115" s="20">
        <f t="shared" si="32"/>
        <v>0.2349502921834466</v>
      </c>
      <c r="AZ115" s="18"/>
    </row>
    <row r="116" spans="1:52" ht="12.75" customHeight="1">
      <c r="A116" s="4" t="s">
        <v>145</v>
      </c>
      <c r="B116" s="4">
        <f t="shared" ref="B116:AY116" si="33">B110*B115</f>
        <v>573.37599999999998</v>
      </c>
      <c r="C116" s="20">
        <f t="shared" si="33"/>
        <v>5.9483495145631062</v>
      </c>
      <c r="D116" s="20">
        <f t="shared" si="33"/>
        <v>5.7750966160806856</v>
      </c>
      <c r="E116" s="20">
        <f t="shared" si="33"/>
        <v>5.6068899185249377</v>
      </c>
      <c r="F116" s="20">
        <f t="shared" si="33"/>
        <v>5.4435824451698425</v>
      </c>
      <c r="G116" s="20">
        <f t="shared" si="33"/>
        <v>5.2850315001648962</v>
      </c>
      <c r="H116" s="20">
        <f t="shared" si="33"/>
        <v>5.1310985438494132</v>
      </c>
      <c r="I116" s="20">
        <f t="shared" si="33"/>
        <v>4.9816490716984596</v>
      </c>
      <c r="J116" s="20">
        <f t="shared" si="33"/>
        <v>4.8365524967946207</v>
      </c>
      <c r="K116" s="20">
        <f t="shared" si="33"/>
        <v>4.6956820357229327</v>
      </c>
      <c r="L116" s="20">
        <f t="shared" si="33"/>
        <v>4.5589145977892551</v>
      </c>
      <c r="M116" s="20">
        <f t="shared" si="33"/>
        <v>4.4261306774652969</v>
      </c>
      <c r="N116" s="20">
        <f t="shared" si="33"/>
        <v>4.2972142499663084</v>
      </c>
      <c r="O116" s="20">
        <f t="shared" si="33"/>
        <v>4.1720526698702018</v>
      </c>
      <c r="P116" s="20">
        <f t="shared" si="33"/>
        <v>4.0505365726895155</v>
      </c>
      <c r="Q116" s="20">
        <f t="shared" si="33"/>
        <v>3.9325597793102092</v>
      </c>
      <c r="R116" s="20">
        <f t="shared" si="33"/>
        <v>3.8180192032137961</v>
      </c>
      <c r="S116" s="20">
        <f t="shared" si="33"/>
        <v>3.7068147604017438</v>
      </c>
      <c r="T116" s="20">
        <f t="shared" si="33"/>
        <v>3.5988492819434406</v>
      </c>
      <c r="U116" s="20">
        <f t="shared" si="33"/>
        <v>3.4940284290713017</v>
      </c>
      <c r="V116" s="20">
        <f t="shared" si="33"/>
        <v>3.3922606107488367</v>
      </c>
      <c r="W116" s="20">
        <f t="shared" si="33"/>
        <v>3.2934569036396475</v>
      </c>
      <c r="X116" s="20">
        <f t="shared" si="33"/>
        <v>3.197530974407425</v>
      </c>
      <c r="Y116" s="20">
        <f t="shared" si="33"/>
        <v>3.104399004279053</v>
      </c>
      <c r="Z116" s="20">
        <f t="shared" si="33"/>
        <v>3.0139796158049061</v>
      </c>
      <c r="AA116" s="20">
        <f t="shared" si="33"/>
        <v>2.9261938017523361</v>
      </c>
      <c r="AB116" s="20">
        <f t="shared" si="33"/>
        <v>2.840964856070229</v>
      </c>
      <c r="AC116" s="20">
        <f t="shared" si="33"/>
        <v>2.7582183068643</v>
      </c>
      <c r="AD116" s="20">
        <f t="shared" si="33"/>
        <v>2.6778818513245635</v>
      </c>
      <c r="AE116" s="20">
        <f t="shared" si="33"/>
        <v>2.59988529254812</v>
      </c>
      <c r="AF116" s="20">
        <f t="shared" si="33"/>
        <v>2.5241604782020581</v>
      </c>
      <c r="AG116" s="20">
        <f t="shared" si="33"/>
        <v>2.4506412409728715</v>
      </c>
      <c r="AH116" s="20">
        <f t="shared" si="33"/>
        <v>2.3792633407503612</v>
      </c>
      <c r="AI116" s="20">
        <f t="shared" si="33"/>
        <v>2.309964408495496</v>
      </c>
      <c r="AJ116" s="20">
        <f t="shared" si="33"/>
        <v>2.2426838917432006</v>
      </c>
      <c r="AK116" s="20">
        <f t="shared" si="33"/>
        <v>2.1773630016924272</v>
      </c>
      <c r="AL116" s="20">
        <f t="shared" si="33"/>
        <v>2.1139446618373081</v>
      </c>
      <c r="AM116" s="20">
        <f t="shared" si="33"/>
        <v>2.0523734580944741</v>
      </c>
      <c r="AN116" s="20">
        <f t="shared" si="33"/>
        <v>1.9925955903829848</v>
      </c>
      <c r="AO116" s="20">
        <f t="shared" si="33"/>
        <v>1.9345588256145481</v>
      </c>
      <c r="AP116" s="20">
        <f t="shared" si="33"/>
        <v>1.8782124520529595</v>
      </c>
      <c r="AQ116" s="20">
        <f t="shared" si="33"/>
        <v>1.8235072350028734</v>
      </c>
      <c r="AR116" s="20">
        <f t="shared" si="33"/>
        <v>1.7703953737891973</v>
      </c>
      <c r="AS116" s="20">
        <f t="shared" si="33"/>
        <v>1.7188304599895119</v>
      </c>
      <c r="AT116" s="20">
        <f t="shared" si="33"/>
        <v>1.6687674368830216</v>
      </c>
      <c r="AU116" s="20">
        <f t="shared" si="33"/>
        <v>1.6201625600806033</v>
      </c>
      <c r="AV116" s="20">
        <f t="shared" si="33"/>
        <v>1.5729733593015567</v>
      </c>
      <c r="AW116" s="20">
        <f t="shared" si="33"/>
        <v>1.5271586012636471</v>
      </c>
      <c r="AX116" s="20">
        <f t="shared" si="33"/>
        <v>1.4826782536540264</v>
      </c>
      <c r="AY116" s="20">
        <f t="shared" si="33"/>
        <v>1.4394934501495404</v>
      </c>
      <c r="AZ116" s="18"/>
    </row>
    <row r="117" spans="1:52" ht="12.75" customHeight="1">
      <c r="A117" s="4" t="s">
        <v>146</v>
      </c>
      <c r="B117" s="4">
        <f t="shared" ref="B117:AY117" si="34">B113*B115</f>
        <v>0</v>
      </c>
      <c r="C117" s="20">
        <f t="shared" si="34"/>
        <v>11.143689320388349</v>
      </c>
      <c r="D117" s="20">
        <f t="shared" si="34"/>
        <v>0</v>
      </c>
      <c r="E117" s="20">
        <f t="shared" si="34"/>
        <v>12.025876545559871</v>
      </c>
      <c r="F117" s="20">
        <f t="shared" si="34"/>
        <v>0</v>
      </c>
      <c r="G117" s="20">
        <f t="shared" si="34"/>
        <v>12.977949161059749</v>
      </c>
      <c r="H117" s="20">
        <f t="shared" si="34"/>
        <v>0</v>
      </c>
      <c r="I117" s="20">
        <f t="shared" si="34"/>
        <v>14.006314374400612</v>
      </c>
      <c r="J117" s="20">
        <f t="shared" si="34"/>
        <v>0</v>
      </c>
      <c r="K117" s="20">
        <f t="shared" si="34"/>
        <v>15.115270795281011</v>
      </c>
      <c r="L117" s="20">
        <f t="shared" si="34"/>
        <v>64.832158711036769</v>
      </c>
      <c r="M117" s="20">
        <f t="shared" si="34"/>
        <v>16.311550004323454</v>
      </c>
      <c r="N117" s="20">
        <f t="shared" si="34"/>
        <v>0</v>
      </c>
      <c r="O117" s="20">
        <f t="shared" si="34"/>
        <v>17.603273090163643</v>
      </c>
      <c r="P117" s="20">
        <f t="shared" si="34"/>
        <v>0</v>
      </c>
      <c r="Q117" s="20">
        <f t="shared" si="34"/>
        <v>18.997188057100654</v>
      </c>
      <c r="R117" s="20">
        <f t="shared" si="34"/>
        <v>0</v>
      </c>
      <c r="S117" s="20">
        <f t="shared" si="34"/>
        <v>20.50098226745007</v>
      </c>
      <c r="T117" s="20">
        <f t="shared" si="34"/>
        <v>0</v>
      </c>
      <c r="U117" s="20">
        <f t="shared" si="34"/>
        <v>22.124246410168631</v>
      </c>
      <c r="V117" s="20">
        <f t="shared" si="34"/>
        <v>107.72149370723076</v>
      </c>
      <c r="W117" s="20">
        <f t="shared" si="34"/>
        <v>23.876326188052857</v>
      </c>
      <c r="X117" s="20">
        <f t="shared" si="34"/>
        <v>0</v>
      </c>
      <c r="Y117" s="20">
        <f t="shared" si="34"/>
        <v>25.766795482895265</v>
      </c>
      <c r="Z117" s="20">
        <f t="shared" si="34"/>
        <v>0</v>
      </c>
      <c r="AA117" s="20">
        <f t="shared" si="34"/>
        <v>27.806673847983085</v>
      </c>
      <c r="AB117" s="20">
        <f t="shared" si="34"/>
        <v>0</v>
      </c>
      <c r="AC117" s="20">
        <f t="shared" si="34"/>
        <v>30.008702079219258</v>
      </c>
      <c r="AD117" s="20">
        <f t="shared" si="34"/>
        <v>0</v>
      </c>
      <c r="AE117" s="20">
        <f t="shared" si="34"/>
        <v>32.384416985392434</v>
      </c>
      <c r="AF117" s="20">
        <f t="shared" si="34"/>
        <v>138.90545583838318</v>
      </c>
      <c r="AG117" s="20">
        <f t="shared" si="34"/>
        <v>34.948476821303728</v>
      </c>
      <c r="AH117" s="20">
        <f t="shared" si="34"/>
        <v>0</v>
      </c>
      <c r="AI117" s="20">
        <f t="shared" si="34"/>
        <v>37.715820592127535</v>
      </c>
      <c r="AJ117" s="20">
        <f t="shared" si="34"/>
        <v>0</v>
      </c>
      <c r="AK117" s="20">
        <f t="shared" si="34"/>
        <v>40.702060550994602</v>
      </c>
      <c r="AL117" s="20">
        <f t="shared" si="34"/>
        <v>0</v>
      </c>
      <c r="AM117" s="20">
        <f t="shared" si="34"/>
        <v>43.924972590274869</v>
      </c>
      <c r="AN117" s="20">
        <f t="shared" si="34"/>
        <v>0</v>
      </c>
      <c r="AO117" s="20">
        <f t="shared" si="34"/>
        <v>47.402816846348777</v>
      </c>
      <c r="AP117" s="20">
        <f t="shared" si="34"/>
        <v>813.28978054977563</v>
      </c>
      <c r="AQ117" s="20">
        <f t="shared" si="34"/>
        <v>51.156003141127321</v>
      </c>
      <c r="AR117" s="20">
        <f t="shared" si="34"/>
        <v>0</v>
      </c>
      <c r="AS117" s="20">
        <f t="shared" si="34"/>
        <v>55.206361108339777</v>
      </c>
      <c r="AT117" s="20">
        <f t="shared" si="34"/>
        <v>0</v>
      </c>
      <c r="AU117" s="20">
        <f t="shared" si="34"/>
        <v>59.577493056904068</v>
      </c>
      <c r="AV117" s="20">
        <f t="shared" si="34"/>
        <v>0</v>
      </c>
      <c r="AW117" s="20">
        <f t="shared" si="34"/>
        <v>64.294802873335229</v>
      </c>
      <c r="AX117" s="20">
        <f t="shared" si="34"/>
        <v>0</v>
      </c>
      <c r="AY117" s="20">
        <f t="shared" si="34"/>
        <v>69.385520287615449</v>
      </c>
      <c r="AZ117" s="18"/>
    </row>
    <row r="118" spans="1:52" ht="12.75" customHeight="1"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  <c r="AC118" s="17"/>
      <c r="AD118" s="17"/>
      <c r="AE118" s="17"/>
      <c r="AF118" s="17"/>
      <c r="AG118" s="17"/>
      <c r="AH118" s="17"/>
      <c r="AI118" s="17"/>
      <c r="AJ118" s="17"/>
      <c r="AK118" s="17"/>
      <c r="AL118" s="17"/>
      <c r="AM118" s="17"/>
      <c r="AN118" s="17"/>
      <c r="AO118" s="17"/>
      <c r="AP118" s="17"/>
      <c r="AQ118" s="17"/>
      <c r="AR118" s="17"/>
      <c r="AS118" s="17"/>
      <c r="AT118" s="17"/>
      <c r="AU118" s="17"/>
      <c r="AV118" s="17"/>
      <c r="AW118" s="17"/>
      <c r="AX118" s="17"/>
      <c r="AY118" s="17"/>
      <c r="AZ118" s="18"/>
    </row>
    <row r="119" spans="1:52" ht="12.75" customHeight="1">
      <c r="A119" s="4" t="s">
        <v>147</v>
      </c>
      <c r="B119" s="4">
        <f t="shared" ref="B119:AY119" si="35">1/(1+$B$31)^B105</f>
        <v>1</v>
      </c>
      <c r="C119" s="20">
        <f t="shared" si="35"/>
        <v>0.92592592592592582</v>
      </c>
      <c r="D119" s="20">
        <f t="shared" si="35"/>
        <v>0.85733882030178321</v>
      </c>
      <c r="E119" s="20">
        <f t="shared" si="35"/>
        <v>0.79383224102016958</v>
      </c>
      <c r="F119" s="20">
        <f t="shared" si="35"/>
        <v>0.73502985279645328</v>
      </c>
      <c r="G119" s="20">
        <f t="shared" si="35"/>
        <v>0.68058319703375303</v>
      </c>
      <c r="H119" s="20">
        <f t="shared" si="35"/>
        <v>0.63016962688310452</v>
      </c>
      <c r="I119" s="20">
        <f t="shared" si="35"/>
        <v>0.58349039526213387</v>
      </c>
      <c r="J119" s="20">
        <f t="shared" si="35"/>
        <v>0.54026888450197574</v>
      </c>
      <c r="K119" s="20">
        <f t="shared" si="35"/>
        <v>0.50024896713145905</v>
      </c>
      <c r="L119" s="20">
        <f t="shared" si="35"/>
        <v>0.46319348808468425</v>
      </c>
      <c r="M119" s="20">
        <f t="shared" si="35"/>
        <v>0.42888285933767062</v>
      </c>
      <c r="N119" s="20">
        <f t="shared" si="35"/>
        <v>0.39711375864599124</v>
      </c>
      <c r="O119" s="20">
        <f t="shared" si="35"/>
        <v>0.36769792467221413</v>
      </c>
      <c r="P119" s="20">
        <f t="shared" si="35"/>
        <v>0.34046104136316119</v>
      </c>
      <c r="Q119" s="20">
        <f t="shared" si="35"/>
        <v>0.31524170496588994</v>
      </c>
      <c r="R119" s="20">
        <f t="shared" si="35"/>
        <v>0.29189046756100923</v>
      </c>
      <c r="S119" s="20">
        <f t="shared" si="35"/>
        <v>0.27026895144537894</v>
      </c>
      <c r="T119" s="20">
        <f t="shared" si="35"/>
        <v>0.25024902911609154</v>
      </c>
      <c r="U119" s="20">
        <f t="shared" si="35"/>
        <v>0.23171206399638106</v>
      </c>
      <c r="V119" s="20">
        <f t="shared" si="35"/>
        <v>0.21454820740405653</v>
      </c>
      <c r="W119" s="20">
        <f t="shared" si="35"/>
        <v>0.19865574759634863</v>
      </c>
      <c r="X119" s="20">
        <f t="shared" si="35"/>
        <v>0.18394050703365611</v>
      </c>
      <c r="Y119" s="20">
        <f t="shared" si="35"/>
        <v>0.17031528429042234</v>
      </c>
      <c r="Z119" s="20">
        <f t="shared" si="35"/>
        <v>0.1576993373059466</v>
      </c>
      <c r="AA119" s="20">
        <f t="shared" si="35"/>
        <v>0.1460179049129135</v>
      </c>
      <c r="AB119" s="20">
        <f t="shared" si="35"/>
        <v>0.13520176380825324</v>
      </c>
      <c r="AC119" s="20">
        <f t="shared" si="35"/>
        <v>0.12518681834097523</v>
      </c>
      <c r="AD119" s="20">
        <f t="shared" si="35"/>
        <v>0.11591372068608817</v>
      </c>
      <c r="AE119" s="20">
        <f t="shared" si="35"/>
        <v>0.10732751915378534</v>
      </c>
      <c r="AF119" s="20">
        <f t="shared" si="35"/>
        <v>9.9377332549801231E-2</v>
      </c>
      <c r="AG119" s="20">
        <f t="shared" si="35"/>
        <v>9.2016048657223348E-2</v>
      </c>
      <c r="AH119" s="20">
        <f t="shared" si="35"/>
        <v>8.5200045052984577E-2</v>
      </c>
      <c r="AI119" s="20">
        <f t="shared" si="35"/>
        <v>7.8888930604615354E-2</v>
      </c>
      <c r="AJ119" s="20">
        <f t="shared" si="35"/>
        <v>7.3045306115384581E-2</v>
      </c>
      <c r="AK119" s="20">
        <f t="shared" si="35"/>
        <v>6.7634542699430159E-2</v>
      </c>
      <c r="AL119" s="20">
        <f t="shared" si="35"/>
        <v>6.2624576573546434E-2</v>
      </c>
      <c r="AM119" s="20">
        <f t="shared" si="35"/>
        <v>5.7985719049580033E-2</v>
      </c>
      <c r="AN119" s="20">
        <f t="shared" si="35"/>
        <v>5.3690480601462989E-2</v>
      </c>
      <c r="AO119" s="20">
        <f t="shared" si="35"/>
        <v>4.9713407964317585E-2</v>
      </c>
      <c r="AP119" s="20">
        <f t="shared" si="35"/>
        <v>4.6030933300294057E-2</v>
      </c>
      <c r="AQ119" s="20">
        <f t="shared" si="35"/>
        <v>4.2621234537309309E-2</v>
      </c>
      <c r="AR119" s="20">
        <f t="shared" si="35"/>
        <v>3.9464106053064177E-2</v>
      </c>
      <c r="AS119" s="20">
        <f t="shared" si="35"/>
        <v>3.6540838938022388E-2</v>
      </c>
      <c r="AT119" s="20">
        <f t="shared" si="35"/>
        <v>3.3834110127798502E-2</v>
      </c>
      <c r="AU119" s="20">
        <f t="shared" si="35"/>
        <v>3.1327879747961578E-2</v>
      </c>
      <c r="AV119" s="20">
        <f t="shared" si="35"/>
        <v>2.900729606292738E-2</v>
      </c>
      <c r="AW119" s="20">
        <f t="shared" si="35"/>
        <v>2.6858607465673496E-2</v>
      </c>
      <c r="AX119" s="20">
        <f t="shared" si="35"/>
        <v>2.4869080986734723E-2</v>
      </c>
      <c r="AY119" s="20">
        <f t="shared" si="35"/>
        <v>2.3026926839569185E-2</v>
      </c>
      <c r="AZ119" s="18"/>
    </row>
    <row r="120" spans="1:52" ht="12.75" customHeight="1">
      <c r="A120" s="4" t="s">
        <v>148</v>
      </c>
      <c r="B120" s="4">
        <f t="shared" ref="B120:AY120" si="36">B110*B119</f>
        <v>573.37599999999998</v>
      </c>
      <c r="C120" s="20">
        <f t="shared" si="36"/>
        <v>5.6729629629629619</v>
      </c>
      <c r="D120" s="20">
        <f t="shared" si="36"/>
        <v>5.2527434842249647</v>
      </c>
      <c r="E120" s="20">
        <f t="shared" si="36"/>
        <v>4.8636513742823748</v>
      </c>
      <c r="F120" s="20">
        <f t="shared" si="36"/>
        <v>4.5033809021133093</v>
      </c>
      <c r="G120" s="20">
        <f t="shared" si="36"/>
        <v>4.1697971315863978</v>
      </c>
      <c r="H120" s="20">
        <f t="shared" si="36"/>
        <v>3.8609232699874045</v>
      </c>
      <c r="I120" s="20">
        <f t="shared" si="36"/>
        <v>3.5749289536920412</v>
      </c>
      <c r="J120" s="20">
        <f t="shared" si="36"/>
        <v>3.3101194015667046</v>
      </c>
      <c r="K120" s="20">
        <f t="shared" si="36"/>
        <v>3.064925371821023</v>
      </c>
      <c r="L120" s="20">
        <f t="shared" si="36"/>
        <v>2.8378938627972432</v>
      </c>
      <c r="M120" s="20">
        <f t="shared" si="36"/>
        <v>2.6276795025900399</v>
      </c>
      <c r="N120" s="20">
        <f t="shared" si="36"/>
        <v>2.4330365764722588</v>
      </c>
      <c r="O120" s="20">
        <f t="shared" si="36"/>
        <v>2.2528116448817213</v>
      </c>
      <c r="P120" s="20">
        <f t="shared" si="36"/>
        <v>2.0859367082238158</v>
      </c>
      <c r="Q120" s="20">
        <f t="shared" si="36"/>
        <v>1.9314228779850142</v>
      </c>
      <c r="R120" s="20">
        <f t="shared" si="36"/>
        <v>1.7883545166527912</v>
      </c>
      <c r="S120" s="20">
        <f t="shared" si="36"/>
        <v>1.6558838117155474</v>
      </c>
      <c r="T120" s="20">
        <f t="shared" si="36"/>
        <v>1.5332257515884695</v>
      </c>
      <c r="U120" s="20">
        <f t="shared" si="36"/>
        <v>1.4196534736930273</v>
      </c>
      <c r="V120" s="20">
        <f t="shared" si="36"/>
        <v>1.3144939571231733</v>
      </c>
      <c r="W120" s="20">
        <f t="shared" si="36"/>
        <v>1.2171240343733087</v>
      </c>
      <c r="X120" s="20">
        <f t="shared" si="36"/>
        <v>1.126966698493804</v>
      </c>
      <c r="Y120" s="20">
        <f t="shared" si="36"/>
        <v>1.0434876837905596</v>
      </c>
      <c r="Z120" s="20">
        <f t="shared" si="36"/>
        <v>0.96619229980607346</v>
      </c>
      <c r="AA120" s="20">
        <f t="shared" si="36"/>
        <v>0.89462249982043829</v>
      </c>
      <c r="AB120" s="20">
        <f t="shared" si="36"/>
        <v>0.82835416650040594</v>
      </c>
      <c r="AC120" s="20">
        <f t="shared" si="36"/>
        <v>0.76699459861148689</v>
      </c>
      <c r="AD120" s="20">
        <f t="shared" si="36"/>
        <v>0.71018018389952497</v>
      </c>
      <c r="AE120" s="20">
        <f t="shared" si="36"/>
        <v>0.65757424435141199</v>
      </c>
      <c r="AF120" s="20">
        <f t="shared" si="36"/>
        <v>0.60886504106612216</v>
      </c>
      <c r="AG120" s="20">
        <f t="shared" si="36"/>
        <v>0.56376392691307597</v>
      </c>
      <c r="AH120" s="20">
        <f t="shared" si="36"/>
        <v>0.52200363603062583</v>
      </c>
      <c r="AI120" s="20">
        <f t="shared" si="36"/>
        <v>0.48333670002835732</v>
      </c>
      <c r="AJ120" s="20">
        <f t="shared" si="36"/>
        <v>0.44753398150773821</v>
      </c>
      <c r="AK120" s="20">
        <f t="shared" si="36"/>
        <v>0.41438331621086866</v>
      </c>
      <c r="AL120" s="20">
        <f t="shared" si="36"/>
        <v>0.38368825575080423</v>
      </c>
      <c r="AM120" s="20">
        <f t="shared" si="36"/>
        <v>0.35526690347296691</v>
      </c>
      <c r="AN120" s="20">
        <f t="shared" si="36"/>
        <v>0.32895083654904339</v>
      </c>
      <c r="AO120" s="20">
        <f t="shared" si="36"/>
        <v>0.30458410791578094</v>
      </c>
      <c r="AP120" s="20">
        <f t="shared" si="36"/>
        <v>0.28202232214424161</v>
      </c>
      <c r="AQ120" s="20">
        <f t="shared" si="36"/>
        <v>0.26113177976318663</v>
      </c>
      <c r="AR120" s="20">
        <f t="shared" si="36"/>
        <v>0.24178868496591358</v>
      </c>
      <c r="AS120" s="20">
        <f t="shared" si="36"/>
        <v>0.22387841200547554</v>
      </c>
      <c r="AT120" s="20">
        <f t="shared" si="36"/>
        <v>0.20729482593099582</v>
      </c>
      <c r="AU120" s="20">
        <f t="shared" si="36"/>
        <v>0.19193965363981097</v>
      </c>
      <c r="AV120" s="20">
        <f t="shared" si="36"/>
        <v>0.17772190151834347</v>
      </c>
      <c r="AW120" s="20">
        <f t="shared" si="36"/>
        <v>0.16455731622068837</v>
      </c>
      <c r="AX120" s="20">
        <f t="shared" si="36"/>
        <v>0.15236788538952628</v>
      </c>
      <c r="AY120" s="20">
        <f t="shared" si="36"/>
        <v>0.14108137536067247</v>
      </c>
      <c r="AZ120" s="18"/>
    </row>
    <row r="121" spans="1:52" ht="12.75" customHeight="1">
      <c r="A121" s="4" t="s">
        <v>149</v>
      </c>
      <c r="B121" s="4">
        <f t="shared" ref="B121:AY121" si="37">B113*B119</f>
        <v>0</v>
      </c>
      <c r="C121" s="20">
        <f t="shared" si="37"/>
        <v>10.627777777777776</v>
      </c>
      <c r="D121" s="20">
        <f t="shared" si="37"/>
        <v>0</v>
      </c>
      <c r="E121" s="20">
        <f t="shared" si="37"/>
        <v>10.431749479246049</v>
      </c>
      <c r="F121" s="20">
        <f t="shared" si="37"/>
        <v>0</v>
      </c>
      <c r="G121" s="20">
        <f t="shared" si="37"/>
        <v>10.239374199372815</v>
      </c>
      <c r="H121" s="20">
        <f t="shared" si="37"/>
        <v>0</v>
      </c>
      <c r="I121" s="20">
        <f t="shared" si="37"/>
        <v>10.051205548785518</v>
      </c>
      <c r="J121" s="20">
        <f t="shared" si="37"/>
        <v>0</v>
      </c>
      <c r="K121" s="20">
        <f t="shared" si="37"/>
        <v>9.8659101297666361</v>
      </c>
      <c r="L121" s="20">
        <f t="shared" si="37"/>
        <v>40.357585423330455</v>
      </c>
      <c r="M121" s="20">
        <f t="shared" si="37"/>
        <v>9.6837460809852658</v>
      </c>
      <c r="N121" s="20">
        <f t="shared" si="37"/>
        <v>0</v>
      </c>
      <c r="O121" s="20">
        <f t="shared" si="37"/>
        <v>9.5053590507014079</v>
      </c>
      <c r="P121" s="20">
        <f t="shared" si="37"/>
        <v>0</v>
      </c>
      <c r="Q121" s="20">
        <f t="shared" si="37"/>
        <v>9.3302087418754454</v>
      </c>
      <c r="R121" s="20">
        <f t="shared" si="37"/>
        <v>0</v>
      </c>
      <c r="S121" s="20">
        <f t="shared" si="37"/>
        <v>9.1580634197266644</v>
      </c>
      <c r="T121" s="20">
        <f t="shared" si="37"/>
        <v>0</v>
      </c>
      <c r="U121" s="20">
        <f t="shared" si="37"/>
        <v>8.9892695227396029</v>
      </c>
      <c r="V121" s="20">
        <f t="shared" si="37"/>
        <v>41.741855587911026</v>
      </c>
      <c r="W121" s="20">
        <f t="shared" si="37"/>
        <v>8.8236923409870176</v>
      </c>
      <c r="X121" s="20">
        <f t="shared" si="37"/>
        <v>0</v>
      </c>
      <c r="Y121" s="20">
        <f t="shared" si="37"/>
        <v>8.6610431520208468</v>
      </c>
      <c r="Z121" s="20">
        <f t="shared" si="37"/>
        <v>0</v>
      </c>
      <c r="AA121" s="20">
        <f t="shared" si="37"/>
        <v>8.5013084419347358</v>
      </c>
      <c r="AB121" s="20">
        <f t="shared" si="37"/>
        <v>0</v>
      </c>
      <c r="AC121" s="20">
        <f t="shared" si="37"/>
        <v>8.3447029369727268</v>
      </c>
      <c r="AD121" s="20">
        <f t="shared" si="37"/>
        <v>0</v>
      </c>
      <c r="AE121" s="20">
        <f t="shared" si="37"/>
        <v>8.1908069517402833</v>
      </c>
      <c r="AF121" s="20">
        <f t="shared" si="37"/>
        <v>33.506061442490989</v>
      </c>
      <c r="AG121" s="20">
        <f t="shared" si="37"/>
        <v>8.0398102353762315</v>
      </c>
      <c r="AH121" s="20">
        <f t="shared" si="37"/>
        <v>0</v>
      </c>
      <c r="AI121" s="20">
        <f t="shared" si="37"/>
        <v>7.8916541730326966</v>
      </c>
      <c r="AJ121" s="20">
        <f t="shared" si="37"/>
        <v>0</v>
      </c>
      <c r="AK121" s="20">
        <f t="shared" si="37"/>
        <v>7.7461841753657366</v>
      </c>
      <c r="AL121" s="20">
        <f t="shared" si="37"/>
        <v>0</v>
      </c>
      <c r="AM121" s="20">
        <f t="shared" si="37"/>
        <v>7.6034353960952314</v>
      </c>
      <c r="AN121" s="20">
        <f t="shared" si="37"/>
        <v>0</v>
      </c>
      <c r="AO121" s="20">
        <f t="shared" si="37"/>
        <v>7.4632750840511424</v>
      </c>
      <c r="AP121" s="20">
        <f t="shared" si="37"/>
        <v>122.11923748888073</v>
      </c>
      <c r="AQ121" s="20">
        <f t="shared" si="37"/>
        <v>7.3256951710381859</v>
      </c>
      <c r="AR121" s="20">
        <f t="shared" si="37"/>
        <v>0</v>
      </c>
      <c r="AS121" s="20">
        <f t="shared" si="37"/>
        <v>7.1906524495797974</v>
      </c>
      <c r="AT121" s="20">
        <f t="shared" si="37"/>
        <v>0</v>
      </c>
      <c r="AU121" s="20">
        <f t="shared" si="37"/>
        <v>7.0581086514562479</v>
      </c>
      <c r="AV121" s="20">
        <f t="shared" si="37"/>
        <v>0</v>
      </c>
      <c r="AW121" s="20">
        <f t="shared" si="37"/>
        <v>6.9280166441256847</v>
      </c>
      <c r="AX121" s="20">
        <f t="shared" si="37"/>
        <v>0</v>
      </c>
      <c r="AY121" s="20">
        <f t="shared" si="37"/>
        <v>6.8003120342615713</v>
      </c>
      <c r="AZ121" s="18"/>
    </row>
    <row r="122" spans="1:52" ht="12.75" customHeight="1"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  <c r="AB122" s="17"/>
      <c r="AC122" s="17"/>
      <c r="AD122" s="17"/>
      <c r="AE122" s="17"/>
      <c r="AF122" s="17"/>
      <c r="AG122" s="17"/>
      <c r="AH122" s="17"/>
      <c r="AI122" s="17"/>
      <c r="AJ122" s="17"/>
      <c r="AK122" s="17"/>
      <c r="AL122" s="17"/>
      <c r="AM122" s="17"/>
      <c r="AN122" s="17"/>
      <c r="AO122" s="17"/>
      <c r="AP122" s="17"/>
      <c r="AQ122" s="17"/>
      <c r="AR122" s="17"/>
      <c r="AS122" s="17"/>
      <c r="AT122" s="17"/>
      <c r="AU122" s="17"/>
      <c r="AV122" s="17"/>
      <c r="AW122" s="17"/>
      <c r="AX122" s="17"/>
      <c r="AY122" s="17"/>
      <c r="AZ122" s="18"/>
    </row>
    <row r="123" spans="1:52" ht="12.75" customHeight="1">
      <c r="A123" s="4" t="s">
        <v>150</v>
      </c>
      <c r="B123" s="4">
        <f t="shared" ref="B123:AY123" si="38">1/(1+$B$32)^B105</f>
        <v>1</v>
      </c>
      <c r="C123" s="20">
        <f t="shared" si="38"/>
        <v>0.90909090909090906</v>
      </c>
      <c r="D123" s="20">
        <f t="shared" si="38"/>
        <v>0.82644628099173545</v>
      </c>
      <c r="E123" s="20">
        <f t="shared" si="38"/>
        <v>0.75131480090157754</v>
      </c>
      <c r="F123" s="20">
        <f t="shared" si="38"/>
        <v>0.68301345536507052</v>
      </c>
      <c r="G123" s="20">
        <f t="shared" si="38"/>
        <v>0.62092132305915493</v>
      </c>
      <c r="H123" s="20">
        <f t="shared" si="38"/>
        <v>0.56447393005377722</v>
      </c>
      <c r="I123" s="20">
        <f t="shared" si="38"/>
        <v>0.51315811823070645</v>
      </c>
      <c r="J123" s="20">
        <f t="shared" si="38"/>
        <v>0.46650738020973315</v>
      </c>
      <c r="K123" s="20">
        <f t="shared" si="38"/>
        <v>0.42409761837248466</v>
      </c>
      <c r="L123" s="20">
        <f t="shared" si="38"/>
        <v>0.38554328942953148</v>
      </c>
      <c r="M123" s="20">
        <f t="shared" si="38"/>
        <v>0.3504938994813922</v>
      </c>
      <c r="N123" s="20">
        <f t="shared" si="38"/>
        <v>0.31863081771035656</v>
      </c>
      <c r="O123" s="20">
        <f t="shared" si="38"/>
        <v>0.28966437973668779</v>
      </c>
      <c r="P123" s="20">
        <f t="shared" si="38"/>
        <v>0.26333125430607973</v>
      </c>
      <c r="Q123" s="20">
        <f t="shared" si="38"/>
        <v>0.23939204936916339</v>
      </c>
      <c r="R123" s="20">
        <f t="shared" si="38"/>
        <v>0.21762913579014853</v>
      </c>
      <c r="S123" s="20">
        <f t="shared" si="38"/>
        <v>0.19784466890013502</v>
      </c>
      <c r="T123" s="20">
        <f t="shared" si="38"/>
        <v>0.17985878990921364</v>
      </c>
      <c r="U123" s="20">
        <f t="shared" si="38"/>
        <v>0.16350799082655781</v>
      </c>
      <c r="V123" s="20">
        <f t="shared" si="38"/>
        <v>0.14864362802414349</v>
      </c>
      <c r="W123" s="20">
        <f t="shared" si="38"/>
        <v>0.13513057093103953</v>
      </c>
      <c r="X123" s="20">
        <f t="shared" si="38"/>
        <v>0.12284597357367227</v>
      </c>
      <c r="Y123" s="20">
        <f t="shared" si="38"/>
        <v>0.11167815779424752</v>
      </c>
      <c r="Z123" s="20">
        <f t="shared" si="38"/>
        <v>0.10152559799477048</v>
      </c>
      <c r="AA123" s="20">
        <f t="shared" si="38"/>
        <v>9.2295998177064048E-2</v>
      </c>
      <c r="AB123" s="20">
        <f t="shared" si="38"/>
        <v>8.3905452888240042E-2</v>
      </c>
      <c r="AC123" s="20">
        <f t="shared" si="38"/>
        <v>7.6277684443854576E-2</v>
      </c>
      <c r="AD123" s="20">
        <f t="shared" si="38"/>
        <v>6.9343349494413245E-2</v>
      </c>
      <c r="AE123" s="20">
        <f t="shared" si="38"/>
        <v>6.3039408631284766E-2</v>
      </c>
      <c r="AF123" s="20">
        <f t="shared" si="38"/>
        <v>5.7308553301167964E-2</v>
      </c>
      <c r="AG123" s="20">
        <f t="shared" si="38"/>
        <v>5.2098684819243603E-2</v>
      </c>
      <c r="AH123" s="20">
        <f t="shared" si="38"/>
        <v>4.7362440744766907E-2</v>
      </c>
      <c r="AI123" s="20">
        <f t="shared" si="38"/>
        <v>4.3056764313424457E-2</v>
      </c>
      <c r="AJ123" s="20">
        <f t="shared" si="38"/>
        <v>3.9142513012204054E-2</v>
      </c>
      <c r="AK123" s="20">
        <f t="shared" si="38"/>
        <v>3.5584102738367311E-2</v>
      </c>
      <c r="AL123" s="20">
        <f t="shared" si="38"/>
        <v>3.2349184307606652E-2</v>
      </c>
      <c r="AM123" s="20">
        <f t="shared" si="38"/>
        <v>2.94083493705515E-2</v>
      </c>
      <c r="AN123" s="20">
        <f t="shared" si="38"/>
        <v>2.6734863064137721E-2</v>
      </c>
      <c r="AO123" s="20">
        <f t="shared" si="38"/>
        <v>2.4304420967397926E-2</v>
      </c>
      <c r="AP123" s="20">
        <f t="shared" si="38"/>
        <v>2.2094928152179935E-2</v>
      </c>
      <c r="AQ123" s="20">
        <f t="shared" si="38"/>
        <v>2.0086298320163575E-2</v>
      </c>
      <c r="AR123" s="20">
        <f t="shared" si="38"/>
        <v>1.8260271200148705E-2</v>
      </c>
      <c r="AS123" s="20">
        <f t="shared" si="38"/>
        <v>1.6600246545589729E-2</v>
      </c>
      <c r="AT123" s="20">
        <f t="shared" si="38"/>
        <v>1.5091133223263388E-2</v>
      </c>
      <c r="AU123" s="20">
        <f t="shared" si="38"/>
        <v>1.3719212021148534E-2</v>
      </c>
      <c r="AV123" s="20">
        <f t="shared" si="38"/>
        <v>1.2472010928316847E-2</v>
      </c>
      <c r="AW123" s="20">
        <f t="shared" si="38"/>
        <v>1.1338191753015316E-2</v>
      </c>
      <c r="AX123" s="20">
        <f t="shared" si="38"/>
        <v>1.0307447048195742E-2</v>
      </c>
      <c r="AY123" s="20">
        <f t="shared" si="38"/>
        <v>9.3704064074506734E-3</v>
      </c>
      <c r="AZ123" s="18"/>
    </row>
    <row r="124" spans="1:52" ht="12.75" customHeight="1">
      <c r="A124" s="4" t="s">
        <v>151</v>
      </c>
      <c r="B124" s="4">
        <f t="shared" ref="B124:AY124" si="39">B123*B110</f>
        <v>573.37599999999998</v>
      </c>
      <c r="C124" s="20">
        <f t="shared" si="39"/>
        <v>5.5698181818181807</v>
      </c>
      <c r="D124" s="20">
        <f t="shared" si="39"/>
        <v>5.0634710743801641</v>
      </c>
      <c r="E124" s="20">
        <f t="shared" si="39"/>
        <v>4.6031555221637852</v>
      </c>
      <c r="F124" s="20">
        <f t="shared" si="39"/>
        <v>4.1846868383307134</v>
      </c>
      <c r="G124" s="20">
        <f t="shared" si="39"/>
        <v>3.80426076211883</v>
      </c>
      <c r="H124" s="20">
        <f t="shared" si="39"/>
        <v>3.4584188746534821</v>
      </c>
      <c r="I124" s="20">
        <f t="shared" si="39"/>
        <v>3.1440171587758918</v>
      </c>
      <c r="J124" s="20">
        <f t="shared" si="39"/>
        <v>2.8581974170689928</v>
      </c>
      <c r="K124" s="20">
        <f t="shared" si="39"/>
        <v>2.5983612882445386</v>
      </c>
      <c r="L124" s="20">
        <f t="shared" si="39"/>
        <v>2.3621466256768531</v>
      </c>
      <c r="M124" s="20">
        <f t="shared" si="39"/>
        <v>2.1474060233425933</v>
      </c>
      <c r="N124" s="20">
        <f t="shared" si="39"/>
        <v>1.9521872939478124</v>
      </c>
      <c r="O124" s="20">
        <f t="shared" si="39"/>
        <v>1.7747157217707386</v>
      </c>
      <c r="P124" s="20">
        <f t="shared" si="39"/>
        <v>1.6133779288824892</v>
      </c>
      <c r="Q124" s="20">
        <f t="shared" si="39"/>
        <v>1.4667072080749901</v>
      </c>
      <c r="R124" s="20">
        <f t="shared" si="39"/>
        <v>1.3333701891590819</v>
      </c>
      <c r="S124" s="20">
        <f t="shared" si="39"/>
        <v>1.212154717417347</v>
      </c>
      <c r="T124" s="20">
        <f t="shared" si="39"/>
        <v>1.10195883401577</v>
      </c>
      <c r="U124" s="20">
        <f t="shared" si="39"/>
        <v>1.0017807581961544</v>
      </c>
      <c r="V124" s="20">
        <f t="shared" si="39"/>
        <v>0.91070978017832227</v>
      </c>
      <c r="W124" s="20">
        <f t="shared" si="39"/>
        <v>0.82791798198029287</v>
      </c>
      <c r="X124" s="20">
        <f t="shared" si="39"/>
        <v>0.75265271089117525</v>
      </c>
      <c r="Y124" s="20">
        <f t="shared" si="39"/>
        <v>0.68422973717379565</v>
      </c>
      <c r="Z124" s="20">
        <f t="shared" si="39"/>
        <v>0.62202703379435975</v>
      </c>
      <c r="AA124" s="20">
        <f t="shared" si="39"/>
        <v>0.56547912163123593</v>
      </c>
      <c r="AB124" s="20">
        <f t="shared" si="39"/>
        <v>0.51407192875566898</v>
      </c>
      <c r="AC124" s="20">
        <f t="shared" si="39"/>
        <v>0.46733811705060818</v>
      </c>
      <c r="AD124" s="20">
        <f t="shared" si="39"/>
        <v>0.42485283368237103</v>
      </c>
      <c r="AE124" s="20">
        <f t="shared" si="39"/>
        <v>0.38622984880215544</v>
      </c>
      <c r="AF124" s="20">
        <f t="shared" si="39"/>
        <v>0.35111804436559585</v>
      </c>
      <c r="AG124" s="20">
        <f t="shared" si="39"/>
        <v>0.31919822215054167</v>
      </c>
      <c r="AH124" s="20">
        <f t="shared" si="39"/>
        <v>0.29018020195503785</v>
      </c>
      <c r="AI124" s="20">
        <f t="shared" si="39"/>
        <v>0.26380018359548896</v>
      </c>
      <c r="AJ124" s="20">
        <f t="shared" si="39"/>
        <v>0.23981834872317179</v>
      </c>
      <c r="AK124" s="20">
        <f t="shared" si="39"/>
        <v>0.21801668065742882</v>
      </c>
      <c r="AL124" s="20">
        <f t="shared" si="39"/>
        <v>0.19819698241584441</v>
      </c>
      <c r="AM124" s="20">
        <f t="shared" si="39"/>
        <v>0.18017907492349491</v>
      </c>
      <c r="AN124" s="20">
        <f t="shared" si="39"/>
        <v>0.16379915902135897</v>
      </c>
      <c r="AO124" s="20">
        <f t="shared" si="39"/>
        <v>0.1489083263830536</v>
      </c>
      <c r="AP124" s="20">
        <f t="shared" si="39"/>
        <v>0.13537120580277601</v>
      </c>
      <c r="AQ124" s="20">
        <f t="shared" si="39"/>
        <v>0.12306473254797817</v>
      </c>
      <c r="AR124" s="20">
        <f t="shared" si="39"/>
        <v>0.11187702958907107</v>
      </c>
      <c r="AS124" s="20">
        <f t="shared" si="39"/>
        <v>0.10170639053551914</v>
      </c>
      <c r="AT124" s="20">
        <f t="shared" si="39"/>
        <v>9.2460355032290123E-2</v>
      </c>
      <c r="AU124" s="20">
        <f t="shared" si="39"/>
        <v>8.4054868211172834E-2</v>
      </c>
      <c r="AV124" s="20">
        <f t="shared" si="39"/>
        <v>7.6413516555611655E-2</v>
      </c>
      <c r="AW124" s="20">
        <f t="shared" si="39"/>
        <v>6.9466833232374237E-2</v>
      </c>
      <c r="AX124" s="20">
        <f t="shared" si="39"/>
        <v>6.3151666574885662E-2</v>
      </c>
      <c r="AY124" s="20">
        <f t="shared" si="39"/>
        <v>5.741060597716878E-2</v>
      </c>
      <c r="AZ124" s="18"/>
    </row>
    <row r="125" spans="1:52" ht="12.75" customHeight="1">
      <c r="A125" s="4" t="s">
        <v>152</v>
      </c>
      <c r="B125" s="4">
        <f t="shared" ref="B125:AY125" si="40">B113*B123</f>
        <v>0</v>
      </c>
      <c r="C125" s="20">
        <f t="shared" si="40"/>
        <v>10.434545454545454</v>
      </c>
      <c r="D125" s="20">
        <f t="shared" si="40"/>
        <v>0</v>
      </c>
      <c r="E125" s="20">
        <f t="shared" si="40"/>
        <v>9.8730277986476302</v>
      </c>
      <c r="F125" s="20">
        <f t="shared" si="40"/>
        <v>0</v>
      </c>
      <c r="G125" s="20">
        <f t="shared" si="40"/>
        <v>9.3417613054249866</v>
      </c>
      <c r="H125" s="20">
        <f t="shared" si="40"/>
        <v>0</v>
      </c>
      <c r="I125" s="20">
        <f t="shared" si="40"/>
        <v>8.8396617446421484</v>
      </c>
      <c r="J125" s="20">
        <f t="shared" si="40"/>
        <v>0</v>
      </c>
      <c r="K125" s="20">
        <f t="shared" si="40"/>
        <v>8.3640532295421437</v>
      </c>
      <c r="L125" s="20">
        <f t="shared" si="40"/>
        <v>33.592001264705651</v>
      </c>
      <c r="M125" s="20">
        <f t="shared" si="40"/>
        <v>7.9138017563903551</v>
      </c>
      <c r="N125" s="20">
        <f t="shared" si="40"/>
        <v>0</v>
      </c>
      <c r="O125" s="20">
        <f t="shared" si="40"/>
        <v>7.488113880573116</v>
      </c>
      <c r="P125" s="20">
        <f t="shared" si="40"/>
        <v>0</v>
      </c>
      <c r="Q125" s="20">
        <f t="shared" si="40"/>
        <v>7.0852864851791288</v>
      </c>
      <c r="R125" s="20">
        <f t="shared" si="40"/>
        <v>0</v>
      </c>
      <c r="S125" s="20">
        <f t="shared" si="40"/>
        <v>6.7039666056810745</v>
      </c>
      <c r="T125" s="20">
        <f t="shared" si="40"/>
        <v>0</v>
      </c>
      <c r="U125" s="20">
        <f t="shared" si="40"/>
        <v>6.3432925041163104</v>
      </c>
      <c r="V125" s="20">
        <f t="shared" si="40"/>
        <v>28.919658337493285</v>
      </c>
      <c r="W125" s="20">
        <f t="shared" si="40"/>
        <v>6.0020945690439831</v>
      </c>
      <c r="X125" s="20">
        <f t="shared" si="40"/>
        <v>0</v>
      </c>
      <c r="Y125" s="20">
        <f t="shared" si="40"/>
        <v>5.6791693583108689</v>
      </c>
      <c r="Z125" s="20">
        <f t="shared" si="40"/>
        <v>0</v>
      </c>
      <c r="AA125" s="20">
        <f t="shared" si="40"/>
        <v>5.3735653098668452</v>
      </c>
      <c r="AB125" s="20">
        <f t="shared" si="40"/>
        <v>0</v>
      </c>
      <c r="AC125" s="20">
        <f t="shared" si="40"/>
        <v>5.0845178896584589</v>
      </c>
      <c r="AD125" s="20">
        <f t="shared" si="40"/>
        <v>0</v>
      </c>
      <c r="AE125" s="20">
        <f t="shared" si="40"/>
        <v>4.8109155091051283</v>
      </c>
      <c r="AF125" s="20">
        <f t="shared" si="40"/>
        <v>19.322151831021792</v>
      </c>
      <c r="AG125" s="20">
        <f t="shared" si="40"/>
        <v>4.5520704873965903</v>
      </c>
      <c r="AH125" s="20">
        <f t="shared" si="40"/>
        <v>0</v>
      </c>
      <c r="AI125" s="20">
        <f t="shared" si="40"/>
        <v>4.3071834180934152</v>
      </c>
      <c r="AJ125" s="20">
        <f t="shared" si="40"/>
        <v>0</v>
      </c>
      <c r="AK125" s="20">
        <f t="shared" si="40"/>
        <v>4.0754472866252085</v>
      </c>
      <c r="AL125" s="20">
        <f t="shared" si="40"/>
        <v>0</v>
      </c>
      <c r="AM125" s="20">
        <f t="shared" si="40"/>
        <v>3.856199219562936</v>
      </c>
      <c r="AN125" s="20">
        <f t="shared" si="40"/>
        <v>0</v>
      </c>
      <c r="AO125" s="20">
        <f t="shared" si="40"/>
        <v>3.648725502151581</v>
      </c>
      <c r="AP125" s="20">
        <f t="shared" si="40"/>
        <v>58.617446679026628</v>
      </c>
      <c r="AQ125" s="20">
        <f t="shared" si="40"/>
        <v>3.4524128689713951</v>
      </c>
      <c r="AR125" s="20">
        <f t="shared" si="40"/>
        <v>0</v>
      </c>
      <c r="AS125" s="20">
        <f t="shared" si="40"/>
        <v>3.2666629162273289</v>
      </c>
      <c r="AT125" s="20">
        <f t="shared" si="40"/>
        <v>0</v>
      </c>
      <c r="AU125" s="20">
        <f t="shared" si="40"/>
        <v>3.0909110299407225</v>
      </c>
      <c r="AV125" s="20">
        <f t="shared" si="40"/>
        <v>0</v>
      </c>
      <c r="AW125" s="20">
        <f t="shared" si="40"/>
        <v>2.9246185335397827</v>
      </c>
      <c r="AX125" s="20">
        <f t="shared" si="40"/>
        <v>0</v>
      </c>
      <c r="AY125" s="20">
        <f t="shared" si="40"/>
        <v>2.7672684202483326</v>
      </c>
      <c r="AZ125" s="18"/>
    </row>
    <row r="126" spans="1:52" ht="12.75" customHeight="1">
      <c r="B126" s="17"/>
    </row>
    <row r="127" spans="1:52" ht="12.75" customHeight="1">
      <c r="A127" s="4" t="s">
        <v>153</v>
      </c>
      <c r="B127" s="20">
        <f>SUM(B117:AY117)-SUM(B116:AY116)</f>
        <v>1200.0929196225545</v>
      </c>
    </row>
    <row r="128" spans="1:52" ht="12.75" customHeight="1">
      <c r="A128" s="4" t="s">
        <v>154</v>
      </c>
      <c r="B128" s="20">
        <f>SUM(B121:AY121)-SUM(B120:AY120)</f>
        <v>-196.02138107636307</v>
      </c>
    </row>
    <row r="129" spans="1:2" ht="12.75" customHeight="1">
      <c r="A129" s="4" t="s">
        <v>155</v>
      </c>
      <c r="B129" s="20">
        <f>SUM(B125:AY125)-SUM(B124:AY124)</f>
        <v>-348.3393627444957</v>
      </c>
    </row>
    <row r="130" spans="1:2" ht="12.75" customHeight="1"/>
    <row r="131" spans="1:2" ht="12.75" customHeight="1"/>
    <row r="132" spans="1:2" ht="12.75" customHeight="1"/>
    <row r="133" spans="1:2" ht="12.75" customHeight="1"/>
    <row r="134" spans="1:2" ht="12.75" customHeight="1"/>
    <row r="135" spans="1:2" ht="12.75" customHeight="1"/>
    <row r="136" spans="1:2" ht="12.75" customHeight="1"/>
    <row r="137" spans="1:2" ht="12.75" customHeight="1"/>
    <row r="138" spans="1:2" ht="12.75" customHeight="1"/>
    <row r="139" spans="1:2" ht="12.75" customHeight="1"/>
    <row r="140" spans="1:2" ht="12.75" customHeight="1"/>
    <row r="141" spans="1:2" ht="12.75" customHeight="1"/>
    <row r="142" spans="1:2" ht="12.75" customHeight="1"/>
    <row r="143" spans="1:2" ht="12.75" customHeight="1"/>
    <row r="144" spans="1:2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</sheetData>
  <mergeCells count="1">
    <mergeCell ref="A14:A15"/>
  </mergeCells>
  <conditionalFormatting sqref="B63:B65 B127:B129">
    <cfRule type="cellIs" dxfId="15" priority="1" operator="lessThan">
      <formula>0</formula>
    </cfRule>
    <cfRule type="cellIs" dxfId="14" priority="2" operator="greaterThan">
      <formula>0</formula>
    </cfRule>
  </conditionalFormatting>
  <conditionalFormatting sqref="B98:B100">
    <cfRule type="cellIs" dxfId="13" priority="3" operator="lessThan">
      <formula>0</formula>
    </cfRule>
    <cfRule type="cellIs" dxfId="12" priority="4" operator="greaterThan">
      <formula>0</formula>
    </cfRule>
  </conditionalFormatting>
  <pageMargins left="0.7" right="0.7" top="0.75" bottom="0.75" header="0" footer="0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Z995"/>
  <sheetViews>
    <sheetView topLeftCell="A122" workbookViewId="0">
      <pane xSplit="2" topLeftCell="C1" activePane="topRight" state="frozen"/>
      <selection pane="topRight" activeCell="F153" sqref="F153"/>
    </sheetView>
  </sheetViews>
  <sheetFormatPr defaultColWidth="12.7109375" defaultRowHeight="15" customHeight="1"/>
  <cols>
    <col min="1" max="1" width="41.7109375" customWidth="1"/>
    <col min="2" max="3" width="17" customWidth="1"/>
    <col min="4" max="4" width="10.28515625" customWidth="1"/>
    <col min="5" max="52" width="8.7109375" customWidth="1"/>
  </cols>
  <sheetData>
    <row r="1" spans="1:52" ht="12.75" customHeight="1">
      <c r="A1" s="1" t="s">
        <v>45</v>
      </c>
    </row>
    <row r="2" spans="1:52" ht="12.75" customHeight="1"/>
    <row r="3" spans="1:52" ht="12.75" customHeight="1">
      <c r="A3" s="2" t="s">
        <v>46</v>
      </c>
      <c r="B3" s="2" t="s">
        <v>47</v>
      </c>
      <c r="D3" s="3" t="s">
        <v>48</v>
      </c>
      <c r="E3" s="3" t="s">
        <v>49</v>
      </c>
      <c r="F3" s="3" t="s">
        <v>50</v>
      </c>
      <c r="G3" s="3" t="s">
        <v>51</v>
      </c>
      <c r="H3" s="3" t="s">
        <v>52</v>
      </c>
      <c r="I3" s="3"/>
      <c r="J3" s="3"/>
      <c r="K3" s="3"/>
      <c r="L3" s="3"/>
      <c r="M3" s="3"/>
      <c r="N3" s="3" t="s">
        <v>48</v>
      </c>
      <c r="O3" s="3" t="s">
        <v>49</v>
      </c>
      <c r="P3" s="3" t="s">
        <v>50</v>
      </c>
      <c r="Q3" s="3" t="s">
        <v>51</v>
      </c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</row>
    <row r="4" spans="1:52" ht="12.75" customHeight="1">
      <c r="A4" s="4" t="s">
        <v>53</v>
      </c>
      <c r="B4" s="5">
        <v>0.53</v>
      </c>
      <c r="C4" s="6" t="s">
        <v>54</v>
      </c>
      <c r="D4" s="7" t="s">
        <v>55</v>
      </c>
      <c r="E4" s="6">
        <v>115.6</v>
      </c>
      <c r="F4" s="6" t="s">
        <v>56</v>
      </c>
      <c r="G4" s="6" t="s">
        <v>56</v>
      </c>
      <c r="H4" s="6" t="s">
        <v>57</v>
      </c>
      <c r="K4" s="6">
        <f>40</f>
        <v>40</v>
      </c>
      <c r="N4" s="7" t="s">
        <v>55</v>
      </c>
      <c r="O4" s="6">
        <v>115.6</v>
      </c>
      <c r="P4" s="6" t="s">
        <v>56</v>
      </c>
      <c r="Q4" s="6" t="s">
        <v>56</v>
      </c>
    </row>
    <row r="5" spans="1:52" ht="12.75" customHeight="1">
      <c r="A5" s="4" t="s">
        <v>58</v>
      </c>
      <c r="B5" s="8">
        <v>1.1800000000000001E-5</v>
      </c>
      <c r="C5" s="6" t="s">
        <v>59</v>
      </c>
      <c r="D5" s="9" t="s">
        <v>60</v>
      </c>
      <c r="E5" s="6">
        <v>21666.1</v>
      </c>
      <c r="F5" s="6">
        <v>5866.3</v>
      </c>
      <c r="G5" s="6" t="s">
        <v>56</v>
      </c>
      <c r="H5" s="6" t="s">
        <v>61</v>
      </c>
      <c r="K5" s="6">
        <f>15</f>
        <v>15</v>
      </c>
      <c r="N5" s="9" t="s">
        <v>60</v>
      </c>
      <c r="O5" s="6">
        <v>21666.1</v>
      </c>
      <c r="P5" s="6">
        <v>5866.3</v>
      </c>
      <c r="Q5" s="6" t="s">
        <v>56</v>
      </c>
    </row>
    <row r="6" spans="1:52" ht="12.75" customHeight="1">
      <c r="A6" s="4" t="s">
        <v>62</v>
      </c>
      <c r="B6" s="5">
        <v>4.96</v>
      </c>
      <c r="C6" s="6" t="s">
        <v>54</v>
      </c>
      <c r="D6" s="7" t="s">
        <v>55</v>
      </c>
      <c r="E6" s="6" t="s">
        <v>56</v>
      </c>
      <c r="F6" s="6">
        <v>84.3</v>
      </c>
      <c r="G6" s="6">
        <v>115.6</v>
      </c>
      <c r="H6" s="6" t="s">
        <v>63</v>
      </c>
      <c r="K6" s="6">
        <v>50</v>
      </c>
      <c r="N6" s="7" t="s">
        <v>55</v>
      </c>
      <c r="O6" s="6" t="s">
        <v>56</v>
      </c>
      <c r="P6" s="6">
        <v>84.3</v>
      </c>
      <c r="Q6" s="6">
        <v>115.6</v>
      </c>
    </row>
    <row r="7" spans="1:52" ht="12.75" customHeight="1">
      <c r="A7" s="4" t="s">
        <v>64</v>
      </c>
      <c r="B7" s="5">
        <v>5.2999999999999999E-2</v>
      </c>
      <c r="C7" s="6" t="s">
        <v>54</v>
      </c>
      <c r="D7" s="7" t="s">
        <v>65</v>
      </c>
      <c r="E7" s="6">
        <v>115.6</v>
      </c>
      <c r="F7" s="6">
        <v>84.3</v>
      </c>
      <c r="G7" s="6">
        <v>115.6</v>
      </c>
      <c r="N7" s="7" t="s">
        <v>65</v>
      </c>
      <c r="O7" s="6">
        <v>115.6</v>
      </c>
      <c r="P7" s="6">
        <v>84.3</v>
      </c>
      <c r="Q7" s="6">
        <v>115.6</v>
      </c>
    </row>
    <row r="8" spans="1:52" ht="12.75" customHeight="1">
      <c r="A8" s="10"/>
      <c r="B8" s="10"/>
      <c r="D8" s="7"/>
    </row>
    <row r="9" spans="1:52" ht="12.75" customHeight="1">
      <c r="A9" s="10"/>
      <c r="B9" s="10"/>
      <c r="D9" s="7"/>
      <c r="H9" s="6" t="s">
        <v>66</v>
      </c>
      <c r="K9" s="6">
        <v>3.75</v>
      </c>
    </row>
    <row r="10" spans="1:52" ht="12.75" customHeight="1">
      <c r="A10" s="2" t="s">
        <v>67</v>
      </c>
      <c r="B10" s="2"/>
      <c r="C10" s="11"/>
      <c r="H10" s="6" t="s">
        <v>68</v>
      </c>
      <c r="K10" s="6">
        <v>10</v>
      </c>
    </row>
    <row r="11" spans="1:52" ht="12.75" customHeight="1">
      <c r="A11" s="4" t="s">
        <v>69</v>
      </c>
      <c r="B11" s="12" t="s">
        <v>70</v>
      </c>
      <c r="C11" s="5" t="s">
        <v>71</v>
      </c>
      <c r="D11" s="6" t="s">
        <v>72</v>
      </c>
    </row>
    <row r="12" spans="1:52" ht="12.75" customHeight="1">
      <c r="A12" s="6" t="s">
        <v>73</v>
      </c>
      <c r="B12" s="4">
        <f>1166.3/10^6</f>
        <v>1.1662999999999999E-3</v>
      </c>
      <c r="C12" s="5" t="s">
        <v>59</v>
      </c>
      <c r="D12" s="7" t="s">
        <v>74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</row>
    <row r="13" spans="1:52" ht="12.75" customHeight="1">
      <c r="A13" s="4" t="s">
        <v>75</v>
      </c>
      <c r="B13" s="4">
        <f>7542.1/10^6</f>
        <v>7.5421000000000004E-3</v>
      </c>
      <c r="C13" s="5" t="s">
        <v>59</v>
      </c>
      <c r="D13" s="7" t="s">
        <v>76</v>
      </c>
    </row>
    <row r="14" spans="1:52" ht="12.75" customHeight="1">
      <c r="A14" s="85" t="s">
        <v>77</v>
      </c>
      <c r="B14" s="4">
        <v>17.8</v>
      </c>
      <c r="C14" s="4" t="s">
        <v>78</v>
      </c>
      <c r="D14" s="7" t="s">
        <v>79</v>
      </c>
      <c r="E14" s="6">
        <f>15.6/10^6</f>
        <v>1.56E-5</v>
      </c>
    </row>
    <row r="15" spans="1:52" ht="12.75" customHeight="1">
      <c r="A15" s="90"/>
      <c r="B15" s="4">
        <v>24.5</v>
      </c>
      <c r="C15" s="4" t="s">
        <v>78</v>
      </c>
      <c r="D15" s="7" t="s">
        <v>80</v>
      </c>
    </row>
    <row r="16" spans="1:52" ht="12.75" customHeight="1">
      <c r="D16" s="14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</row>
    <row r="17" spans="1:52" ht="12.75" customHeight="1">
      <c r="A17" s="2" t="s">
        <v>81</v>
      </c>
      <c r="B17" s="2"/>
      <c r="C17" s="5"/>
      <c r="D17" s="7"/>
    </row>
    <row r="18" spans="1:52" ht="12.75" customHeight="1">
      <c r="A18" s="4" t="s">
        <v>69</v>
      </c>
      <c r="B18" s="12" t="s">
        <v>82</v>
      </c>
      <c r="C18" s="5" t="s">
        <v>71</v>
      </c>
      <c r="D18" s="7" t="s">
        <v>83</v>
      </c>
    </row>
    <row r="19" spans="1:52" ht="12.75" customHeight="1">
      <c r="A19" s="5" t="s">
        <v>73</v>
      </c>
      <c r="B19" s="4">
        <f>1166.3/10^6</f>
        <v>1.1662999999999999E-3</v>
      </c>
      <c r="C19" s="5" t="s">
        <v>59</v>
      </c>
      <c r="D19" s="7" t="s">
        <v>83</v>
      </c>
    </row>
    <row r="20" spans="1:52" ht="12.75" customHeight="1">
      <c r="A20" s="4" t="s">
        <v>75</v>
      </c>
      <c r="B20" s="4">
        <f>7542.1/10^6</f>
        <v>7.5421000000000004E-3</v>
      </c>
      <c r="C20" s="5" t="s">
        <v>59</v>
      </c>
      <c r="D20" s="7" t="s">
        <v>76</v>
      </c>
    </row>
    <row r="21" spans="1:52" ht="12.75" customHeight="1">
      <c r="A21" s="15" t="s">
        <v>77</v>
      </c>
      <c r="B21" s="4">
        <v>24.5</v>
      </c>
      <c r="C21" s="4" t="s">
        <v>78</v>
      </c>
      <c r="D21" s="7" t="s">
        <v>83</v>
      </c>
    </row>
    <row r="22" spans="1:52" ht="12.75" customHeight="1">
      <c r="A22" s="16"/>
      <c r="B22" s="10"/>
      <c r="D22" s="7"/>
    </row>
    <row r="23" spans="1:52" ht="13.5" customHeight="1">
      <c r="D23" s="7"/>
    </row>
    <row r="24" spans="1:52" ht="12.75" customHeight="1"/>
    <row r="25" spans="1:52" ht="12.75" customHeight="1">
      <c r="A25" s="2" t="s">
        <v>84</v>
      </c>
      <c r="B25" s="2"/>
    </row>
    <row r="26" spans="1:52" ht="12.75" customHeight="1">
      <c r="A26" s="4" t="s">
        <v>85</v>
      </c>
      <c r="B26" s="12" t="s">
        <v>82</v>
      </c>
      <c r="C26" s="5" t="s">
        <v>71</v>
      </c>
      <c r="D26" s="7" t="s">
        <v>83</v>
      </c>
    </row>
    <row r="27" spans="1:52" ht="12.75" customHeight="1">
      <c r="F27" s="17"/>
    </row>
    <row r="28" spans="1:52" ht="12.75" customHeight="1"/>
    <row r="29" spans="1:52" ht="12.75" customHeight="1">
      <c r="A29" s="2" t="s">
        <v>86</v>
      </c>
      <c r="B29" s="2" t="s">
        <v>87</v>
      </c>
      <c r="C29" s="3"/>
      <c r="D29" s="18">
        <f>B20*P5*20</f>
        <v>884.88442459999999</v>
      </c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</row>
    <row r="30" spans="1:52" ht="12.75" customHeight="1">
      <c r="A30" s="4" t="s">
        <v>88</v>
      </c>
      <c r="B30" s="4">
        <v>0.03</v>
      </c>
    </row>
    <row r="31" spans="1:52" ht="12.75" customHeight="1">
      <c r="A31" s="4" t="s">
        <v>89</v>
      </c>
      <c r="B31" s="4">
        <v>0.08</v>
      </c>
    </row>
    <row r="32" spans="1:52" ht="12.75" customHeight="1">
      <c r="A32" s="4" t="s">
        <v>90</v>
      </c>
      <c r="B32" s="4">
        <v>0.1</v>
      </c>
    </row>
    <row r="33" spans="1:52" ht="12.75" customHeight="1"/>
    <row r="34" spans="1:52" ht="12.75" customHeight="1"/>
    <row r="35" spans="1:52" ht="12.75" customHeight="1"/>
    <row r="36" spans="1:52" ht="12.75" customHeight="1">
      <c r="A36" s="1" t="s">
        <v>91</v>
      </c>
    </row>
    <row r="37" spans="1:52" ht="12.75" customHeight="1">
      <c r="B37" s="6" t="s">
        <v>55</v>
      </c>
      <c r="C37" s="6" t="s">
        <v>92</v>
      </c>
      <c r="D37" s="6" t="s">
        <v>93</v>
      </c>
      <c r="E37" s="6" t="s">
        <v>94</v>
      </c>
      <c r="F37" s="6" t="s">
        <v>95</v>
      </c>
      <c r="G37" s="6" t="s">
        <v>96</v>
      </c>
      <c r="H37" s="6" t="s">
        <v>97</v>
      </c>
      <c r="I37" s="6" t="s">
        <v>98</v>
      </c>
      <c r="J37" s="6" t="s">
        <v>99</v>
      </c>
      <c r="K37" s="6" t="s">
        <v>100</v>
      </c>
      <c r="L37" s="6" t="s">
        <v>101</v>
      </c>
      <c r="M37" s="6" t="s">
        <v>102</v>
      </c>
      <c r="N37" s="6" t="s">
        <v>103</v>
      </c>
      <c r="O37" s="6" t="s">
        <v>104</v>
      </c>
      <c r="P37" s="6" t="s">
        <v>105</v>
      </c>
      <c r="Q37" s="6" t="s">
        <v>106</v>
      </c>
      <c r="R37" s="6" t="s">
        <v>107</v>
      </c>
      <c r="S37" s="6" t="s">
        <v>108</v>
      </c>
      <c r="T37" s="6" t="s">
        <v>109</v>
      </c>
      <c r="U37" s="6" t="s">
        <v>110</v>
      </c>
      <c r="V37" s="6" t="s">
        <v>111</v>
      </c>
      <c r="W37" s="6" t="s">
        <v>112</v>
      </c>
      <c r="X37" s="6" t="s">
        <v>113</v>
      </c>
      <c r="Y37" s="6" t="s">
        <v>114</v>
      </c>
      <c r="Z37" s="6" t="s">
        <v>115</v>
      </c>
      <c r="AA37" s="6" t="s">
        <v>116</v>
      </c>
      <c r="AB37" s="6" t="s">
        <v>117</v>
      </c>
      <c r="AC37" s="6" t="s">
        <v>118</v>
      </c>
      <c r="AD37" s="6" t="s">
        <v>119</v>
      </c>
      <c r="AE37" s="6" t="s">
        <v>120</v>
      </c>
      <c r="AF37" s="6" t="s">
        <v>121</v>
      </c>
      <c r="AG37" s="6" t="s">
        <v>122</v>
      </c>
      <c r="AH37" s="6" t="s">
        <v>123</v>
      </c>
      <c r="AI37" s="6" t="s">
        <v>124</v>
      </c>
      <c r="AJ37" s="6" t="s">
        <v>125</v>
      </c>
      <c r="AK37" s="6" t="s">
        <v>126</v>
      </c>
      <c r="AL37" s="6" t="s">
        <v>127</v>
      </c>
      <c r="AM37" s="6" t="s">
        <v>128</v>
      </c>
      <c r="AN37" s="6" t="s">
        <v>129</v>
      </c>
      <c r="AO37" s="6" t="s">
        <v>130</v>
      </c>
      <c r="AP37" s="6" t="s">
        <v>131</v>
      </c>
      <c r="AQ37" s="6" t="s">
        <v>132</v>
      </c>
      <c r="AR37" s="6" t="s">
        <v>133</v>
      </c>
      <c r="AS37" s="6" t="s">
        <v>134</v>
      </c>
      <c r="AT37" s="6" t="s">
        <v>135</v>
      </c>
      <c r="AU37" s="6" t="s">
        <v>136</v>
      </c>
      <c r="AV37" s="6" t="s">
        <v>137</v>
      </c>
      <c r="AW37" s="6" t="s">
        <v>138</v>
      </c>
      <c r="AX37" s="6" t="s">
        <v>139</v>
      </c>
      <c r="AY37" s="6" t="s">
        <v>140</v>
      </c>
      <c r="AZ37" s="6"/>
    </row>
    <row r="38" spans="1:52" ht="12.75" customHeight="1">
      <c r="B38" s="19">
        <v>0</v>
      </c>
      <c r="C38" s="19">
        <v>1</v>
      </c>
      <c r="D38" s="19">
        <v>2</v>
      </c>
      <c r="E38" s="19">
        <v>3</v>
      </c>
      <c r="F38" s="19">
        <v>4</v>
      </c>
      <c r="G38" s="19">
        <v>5</v>
      </c>
      <c r="H38" s="19">
        <v>6</v>
      </c>
      <c r="I38" s="19">
        <v>7</v>
      </c>
      <c r="J38" s="19">
        <v>8</v>
      </c>
      <c r="K38" s="19">
        <v>9</v>
      </c>
      <c r="L38" s="19">
        <v>10</v>
      </c>
      <c r="M38" s="19">
        <v>11</v>
      </c>
      <c r="N38" s="19">
        <v>12</v>
      </c>
      <c r="O38" s="19">
        <v>13</v>
      </c>
      <c r="P38" s="19">
        <v>14</v>
      </c>
      <c r="Q38" s="19">
        <v>15</v>
      </c>
      <c r="R38" s="19">
        <v>16</v>
      </c>
      <c r="S38" s="19">
        <v>17</v>
      </c>
      <c r="T38" s="19">
        <v>18</v>
      </c>
      <c r="U38" s="19">
        <v>19</v>
      </c>
      <c r="V38" s="19">
        <v>20</v>
      </c>
      <c r="W38" s="19">
        <v>21</v>
      </c>
      <c r="X38" s="19">
        <v>22</v>
      </c>
      <c r="Y38" s="19">
        <v>23</v>
      </c>
      <c r="Z38" s="19">
        <v>24</v>
      </c>
      <c r="AA38" s="19">
        <v>25</v>
      </c>
      <c r="AB38" s="19">
        <v>26</v>
      </c>
      <c r="AC38" s="19">
        <v>27</v>
      </c>
      <c r="AD38" s="19">
        <v>28</v>
      </c>
      <c r="AE38" s="19">
        <v>29</v>
      </c>
      <c r="AF38" s="19">
        <v>30</v>
      </c>
      <c r="AG38" s="19">
        <v>31</v>
      </c>
      <c r="AH38" s="19">
        <v>32</v>
      </c>
      <c r="AI38" s="19">
        <v>33</v>
      </c>
      <c r="AJ38" s="19">
        <v>34</v>
      </c>
      <c r="AK38" s="19">
        <v>35</v>
      </c>
      <c r="AL38" s="19">
        <v>36</v>
      </c>
      <c r="AM38" s="19">
        <v>37</v>
      </c>
      <c r="AN38" s="19">
        <v>38</v>
      </c>
      <c r="AO38" s="19">
        <v>39</v>
      </c>
      <c r="AP38" s="19">
        <v>40</v>
      </c>
      <c r="AQ38" s="19">
        <v>41</v>
      </c>
      <c r="AR38" s="19">
        <v>42</v>
      </c>
      <c r="AS38" s="19">
        <v>43</v>
      </c>
      <c r="AT38" s="19">
        <v>44</v>
      </c>
      <c r="AU38" s="19">
        <v>45</v>
      </c>
      <c r="AV38" s="19">
        <v>46</v>
      </c>
      <c r="AW38" s="19">
        <v>47</v>
      </c>
      <c r="AX38" s="19">
        <v>48</v>
      </c>
      <c r="AY38" s="19">
        <v>49</v>
      </c>
      <c r="AZ38" s="30"/>
    </row>
    <row r="39" spans="1:52" ht="12.75" customHeight="1">
      <c r="A39" s="4" t="s">
        <v>53</v>
      </c>
      <c r="B39" s="4">
        <f>B4*O4</f>
        <v>61.268000000000001</v>
      </c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18"/>
    </row>
    <row r="40" spans="1:52" ht="12.75" customHeight="1">
      <c r="A40" s="4" t="s">
        <v>58</v>
      </c>
      <c r="C40" s="20">
        <f t="shared" ref="C40:AY40" si="0">$B$5*$O$5</f>
        <v>0.25565998000000001</v>
      </c>
      <c r="D40" s="20">
        <f t="shared" si="0"/>
        <v>0.25565998000000001</v>
      </c>
      <c r="E40" s="20">
        <f t="shared" si="0"/>
        <v>0.25565998000000001</v>
      </c>
      <c r="F40" s="20">
        <f t="shared" si="0"/>
        <v>0.25565998000000001</v>
      </c>
      <c r="G40" s="20">
        <f t="shared" si="0"/>
        <v>0.25565998000000001</v>
      </c>
      <c r="H40" s="20">
        <f t="shared" si="0"/>
        <v>0.25565998000000001</v>
      </c>
      <c r="I40" s="20">
        <f t="shared" si="0"/>
        <v>0.25565998000000001</v>
      </c>
      <c r="J40" s="20">
        <f t="shared" si="0"/>
        <v>0.25565998000000001</v>
      </c>
      <c r="K40" s="20">
        <f t="shared" si="0"/>
        <v>0.25565998000000001</v>
      </c>
      <c r="L40" s="20">
        <f t="shared" si="0"/>
        <v>0.25565998000000001</v>
      </c>
      <c r="M40" s="20">
        <f t="shared" si="0"/>
        <v>0.25565998000000001</v>
      </c>
      <c r="N40" s="20">
        <f t="shared" si="0"/>
        <v>0.25565998000000001</v>
      </c>
      <c r="O40" s="20">
        <f t="shared" si="0"/>
        <v>0.25565998000000001</v>
      </c>
      <c r="P40" s="20">
        <f t="shared" si="0"/>
        <v>0.25565998000000001</v>
      </c>
      <c r="Q40" s="20">
        <f t="shared" si="0"/>
        <v>0.25565998000000001</v>
      </c>
      <c r="R40" s="20">
        <f t="shared" si="0"/>
        <v>0.25565998000000001</v>
      </c>
      <c r="S40" s="20">
        <f t="shared" si="0"/>
        <v>0.25565998000000001</v>
      </c>
      <c r="T40" s="20">
        <f t="shared" si="0"/>
        <v>0.25565998000000001</v>
      </c>
      <c r="U40" s="20">
        <f t="shared" si="0"/>
        <v>0.25565998000000001</v>
      </c>
      <c r="V40" s="20">
        <f t="shared" si="0"/>
        <v>0.25565998000000001</v>
      </c>
      <c r="W40" s="20">
        <f t="shared" si="0"/>
        <v>0.25565998000000001</v>
      </c>
      <c r="X40" s="20">
        <f t="shared" si="0"/>
        <v>0.25565998000000001</v>
      </c>
      <c r="Y40" s="20">
        <f t="shared" si="0"/>
        <v>0.25565998000000001</v>
      </c>
      <c r="Z40" s="20">
        <f t="shared" si="0"/>
        <v>0.25565998000000001</v>
      </c>
      <c r="AA40" s="20">
        <f t="shared" si="0"/>
        <v>0.25565998000000001</v>
      </c>
      <c r="AB40" s="20">
        <f t="shared" si="0"/>
        <v>0.25565998000000001</v>
      </c>
      <c r="AC40" s="20">
        <f t="shared" si="0"/>
        <v>0.25565998000000001</v>
      </c>
      <c r="AD40" s="20">
        <f t="shared" si="0"/>
        <v>0.25565998000000001</v>
      </c>
      <c r="AE40" s="20">
        <f t="shared" si="0"/>
        <v>0.25565998000000001</v>
      </c>
      <c r="AF40" s="20">
        <f t="shared" si="0"/>
        <v>0.25565998000000001</v>
      </c>
      <c r="AG40" s="20">
        <f t="shared" si="0"/>
        <v>0.25565998000000001</v>
      </c>
      <c r="AH40" s="20">
        <f t="shared" si="0"/>
        <v>0.25565998000000001</v>
      </c>
      <c r="AI40" s="20">
        <f t="shared" si="0"/>
        <v>0.25565998000000001</v>
      </c>
      <c r="AJ40" s="20">
        <f t="shared" si="0"/>
        <v>0.25565998000000001</v>
      </c>
      <c r="AK40" s="20">
        <f t="shared" si="0"/>
        <v>0.25565998000000001</v>
      </c>
      <c r="AL40" s="20">
        <f t="shared" si="0"/>
        <v>0.25565998000000001</v>
      </c>
      <c r="AM40" s="20">
        <f t="shared" si="0"/>
        <v>0.25565998000000001</v>
      </c>
      <c r="AN40" s="20">
        <f t="shared" si="0"/>
        <v>0.25565998000000001</v>
      </c>
      <c r="AO40" s="20">
        <f t="shared" si="0"/>
        <v>0.25565998000000001</v>
      </c>
      <c r="AP40" s="20">
        <f t="shared" si="0"/>
        <v>0.25565998000000001</v>
      </c>
      <c r="AQ40" s="20">
        <f t="shared" si="0"/>
        <v>0.25565998000000001</v>
      </c>
      <c r="AR40" s="20">
        <f t="shared" si="0"/>
        <v>0.25565998000000001</v>
      </c>
      <c r="AS40" s="20">
        <f t="shared" si="0"/>
        <v>0.25565998000000001</v>
      </c>
      <c r="AT40" s="20">
        <f t="shared" si="0"/>
        <v>0.25565998000000001</v>
      </c>
      <c r="AU40" s="20">
        <f t="shared" si="0"/>
        <v>0.25565998000000001</v>
      </c>
      <c r="AV40" s="20">
        <f t="shared" si="0"/>
        <v>0.25565998000000001</v>
      </c>
      <c r="AW40" s="20">
        <f t="shared" si="0"/>
        <v>0.25565998000000001</v>
      </c>
      <c r="AX40" s="20">
        <f t="shared" si="0"/>
        <v>0.25565998000000001</v>
      </c>
      <c r="AY40" s="20">
        <f t="shared" si="0"/>
        <v>0.25565998000000001</v>
      </c>
      <c r="AZ40" s="18"/>
    </row>
    <row r="41" spans="1:52" ht="12.75" customHeight="1">
      <c r="A41" s="4" t="s">
        <v>62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18"/>
    </row>
    <row r="42" spans="1:52" ht="12.75" customHeight="1">
      <c r="A42" s="4" t="s">
        <v>64</v>
      </c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18"/>
    </row>
    <row r="43" spans="1:52" ht="12.75" customHeight="1">
      <c r="A43" s="21" t="s">
        <v>142</v>
      </c>
      <c r="B43" s="22">
        <f t="shared" ref="B43:AY43" si="1">SUM(B39:B42)</f>
        <v>61.268000000000001</v>
      </c>
      <c r="C43" s="23">
        <f t="shared" si="1"/>
        <v>0.25565998000000001</v>
      </c>
      <c r="D43" s="23">
        <f t="shared" si="1"/>
        <v>0.25565998000000001</v>
      </c>
      <c r="E43" s="23">
        <f t="shared" si="1"/>
        <v>0.25565998000000001</v>
      </c>
      <c r="F43" s="23">
        <f t="shared" si="1"/>
        <v>0.25565998000000001</v>
      </c>
      <c r="G43" s="23">
        <f t="shared" si="1"/>
        <v>0.25565998000000001</v>
      </c>
      <c r="H43" s="23">
        <f t="shared" si="1"/>
        <v>0.25565998000000001</v>
      </c>
      <c r="I43" s="23">
        <f t="shared" si="1"/>
        <v>0.25565998000000001</v>
      </c>
      <c r="J43" s="23">
        <f t="shared" si="1"/>
        <v>0.25565998000000001</v>
      </c>
      <c r="K43" s="23">
        <f t="shared" si="1"/>
        <v>0.25565998000000001</v>
      </c>
      <c r="L43" s="23">
        <f t="shared" si="1"/>
        <v>0.25565998000000001</v>
      </c>
      <c r="M43" s="23">
        <f t="shared" si="1"/>
        <v>0.25565998000000001</v>
      </c>
      <c r="N43" s="23">
        <f t="shared" si="1"/>
        <v>0.25565998000000001</v>
      </c>
      <c r="O43" s="23">
        <f t="shared" si="1"/>
        <v>0.25565998000000001</v>
      </c>
      <c r="P43" s="23">
        <f t="shared" si="1"/>
        <v>0.25565998000000001</v>
      </c>
      <c r="Q43" s="23">
        <f t="shared" si="1"/>
        <v>0.25565998000000001</v>
      </c>
      <c r="R43" s="23">
        <f t="shared" si="1"/>
        <v>0.25565998000000001</v>
      </c>
      <c r="S43" s="23">
        <f t="shared" si="1"/>
        <v>0.25565998000000001</v>
      </c>
      <c r="T43" s="23">
        <f t="shared" si="1"/>
        <v>0.25565998000000001</v>
      </c>
      <c r="U43" s="23">
        <f t="shared" si="1"/>
        <v>0.25565998000000001</v>
      </c>
      <c r="V43" s="23">
        <f t="shared" si="1"/>
        <v>0.25565998000000001</v>
      </c>
      <c r="W43" s="23">
        <f t="shared" si="1"/>
        <v>0.25565998000000001</v>
      </c>
      <c r="X43" s="23">
        <f t="shared" si="1"/>
        <v>0.25565998000000001</v>
      </c>
      <c r="Y43" s="23">
        <f t="shared" si="1"/>
        <v>0.25565998000000001</v>
      </c>
      <c r="Z43" s="23">
        <f t="shared" si="1"/>
        <v>0.25565998000000001</v>
      </c>
      <c r="AA43" s="23">
        <f t="shared" si="1"/>
        <v>0.25565998000000001</v>
      </c>
      <c r="AB43" s="23">
        <f t="shared" si="1"/>
        <v>0.25565998000000001</v>
      </c>
      <c r="AC43" s="23">
        <f t="shared" si="1"/>
        <v>0.25565998000000001</v>
      </c>
      <c r="AD43" s="23">
        <f t="shared" si="1"/>
        <v>0.25565998000000001</v>
      </c>
      <c r="AE43" s="23">
        <f t="shared" si="1"/>
        <v>0.25565998000000001</v>
      </c>
      <c r="AF43" s="23">
        <f t="shared" si="1"/>
        <v>0.25565998000000001</v>
      </c>
      <c r="AG43" s="23">
        <f t="shared" si="1"/>
        <v>0.25565998000000001</v>
      </c>
      <c r="AH43" s="23">
        <f t="shared" si="1"/>
        <v>0.25565998000000001</v>
      </c>
      <c r="AI43" s="23">
        <f t="shared" si="1"/>
        <v>0.25565998000000001</v>
      </c>
      <c r="AJ43" s="23">
        <f t="shared" si="1"/>
        <v>0.25565998000000001</v>
      </c>
      <c r="AK43" s="23">
        <f t="shared" si="1"/>
        <v>0.25565998000000001</v>
      </c>
      <c r="AL43" s="23">
        <f t="shared" si="1"/>
        <v>0.25565998000000001</v>
      </c>
      <c r="AM43" s="23">
        <f t="shared" si="1"/>
        <v>0.25565998000000001</v>
      </c>
      <c r="AN43" s="23">
        <f t="shared" si="1"/>
        <v>0.25565998000000001</v>
      </c>
      <c r="AO43" s="23">
        <f t="shared" si="1"/>
        <v>0.25565998000000001</v>
      </c>
      <c r="AP43" s="23">
        <f t="shared" si="1"/>
        <v>0.25565998000000001</v>
      </c>
      <c r="AQ43" s="23">
        <f t="shared" si="1"/>
        <v>0.25565998000000001</v>
      </c>
      <c r="AR43" s="23">
        <f t="shared" si="1"/>
        <v>0.25565998000000001</v>
      </c>
      <c r="AS43" s="23">
        <f t="shared" si="1"/>
        <v>0.25565998000000001</v>
      </c>
      <c r="AT43" s="23">
        <f t="shared" si="1"/>
        <v>0.25565998000000001</v>
      </c>
      <c r="AU43" s="23">
        <f t="shared" si="1"/>
        <v>0.25565998000000001</v>
      </c>
      <c r="AV43" s="23">
        <f t="shared" si="1"/>
        <v>0.25565998000000001</v>
      </c>
      <c r="AW43" s="23">
        <f t="shared" si="1"/>
        <v>0.25565998000000001</v>
      </c>
      <c r="AX43" s="23">
        <f t="shared" si="1"/>
        <v>0.25565998000000001</v>
      </c>
      <c r="AY43" s="23">
        <f t="shared" si="1"/>
        <v>0.25565998000000001</v>
      </c>
      <c r="AZ43" s="18"/>
    </row>
    <row r="44" spans="1:52" ht="12.75" customHeight="1">
      <c r="A44" s="24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91"/>
      <c r="AA44" s="25"/>
      <c r="AB44" s="25"/>
      <c r="AC44" s="25"/>
      <c r="AD44" s="25"/>
      <c r="AE44" s="25"/>
      <c r="AF44" s="25"/>
      <c r="AG44" s="25"/>
      <c r="AH44" s="25"/>
      <c r="AI44" s="25"/>
      <c r="AJ44" s="25"/>
      <c r="AK44" s="25"/>
      <c r="AL44" s="25"/>
      <c r="AM44" s="25"/>
      <c r="AN44" s="25"/>
      <c r="AO44" s="25"/>
      <c r="AP44" s="25"/>
      <c r="AQ44" s="25"/>
      <c r="AR44" s="25"/>
      <c r="AS44" s="25"/>
      <c r="AT44" s="25"/>
      <c r="AU44" s="25"/>
      <c r="AV44" s="25"/>
      <c r="AW44" s="25"/>
      <c r="AX44" s="25"/>
      <c r="AY44" s="25"/>
      <c r="AZ44" s="18"/>
    </row>
    <row r="45" spans="1:52" ht="12.75" customHeight="1">
      <c r="A45" s="4" t="s">
        <v>69</v>
      </c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92">
        <v>42.914000000000001</v>
      </c>
      <c r="M45" s="92">
        <v>22.579000000000001</v>
      </c>
      <c r="N45" s="91">
        <v>0</v>
      </c>
      <c r="O45" s="92">
        <v>25.850999999999999</v>
      </c>
      <c r="P45" s="91">
        <v>0</v>
      </c>
      <c r="Q45" s="92">
        <v>29.597000000000001</v>
      </c>
      <c r="R45" s="91">
        <v>0</v>
      </c>
      <c r="S45" s="92">
        <v>33.884999999999998</v>
      </c>
      <c r="T45" s="91">
        <v>0</v>
      </c>
      <c r="U45" s="92">
        <v>38.795000000000002</v>
      </c>
      <c r="V45" s="92">
        <v>95.825999999999993</v>
      </c>
      <c r="W45" s="92">
        <v>44.417000000000002</v>
      </c>
      <c r="X45" s="91">
        <v>0</v>
      </c>
      <c r="Y45" s="92">
        <v>50.853000000000002</v>
      </c>
      <c r="Z45" s="91">
        <v>0</v>
      </c>
      <c r="AA45" s="92">
        <v>58.220999999999997</v>
      </c>
      <c r="AB45" s="91">
        <v>0</v>
      </c>
      <c r="AC45" s="92">
        <v>66.658000000000001</v>
      </c>
      <c r="AD45" s="91">
        <v>0</v>
      </c>
      <c r="AE45" s="92">
        <v>76.316000000000003</v>
      </c>
      <c r="AF45" s="92">
        <v>166.06399999999999</v>
      </c>
      <c r="AG45" s="92">
        <v>87.373999999999995</v>
      </c>
      <c r="AH45" s="91">
        <v>0</v>
      </c>
      <c r="AI45" s="92">
        <v>100.035</v>
      </c>
      <c r="AJ45" s="91">
        <v>0</v>
      </c>
      <c r="AK45" s="92">
        <v>114.53</v>
      </c>
      <c r="AL45" s="91">
        <v>0</v>
      </c>
      <c r="AM45" s="92">
        <v>131.126</v>
      </c>
      <c r="AN45" s="91">
        <v>0</v>
      </c>
      <c r="AO45" s="92">
        <v>150.126</v>
      </c>
      <c r="AP45" s="92">
        <v>1306.693</v>
      </c>
      <c r="AQ45" s="92">
        <v>171.87899999999999</v>
      </c>
      <c r="AR45" s="91">
        <v>0</v>
      </c>
      <c r="AS45" s="92">
        <v>196.78399999999999</v>
      </c>
      <c r="AT45" s="91">
        <v>0</v>
      </c>
      <c r="AU45" s="92">
        <v>225.298</v>
      </c>
      <c r="AV45" s="91">
        <v>0</v>
      </c>
      <c r="AW45" s="92">
        <v>257.94400000000002</v>
      </c>
      <c r="AX45" s="91">
        <v>0</v>
      </c>
      <c r="AY45" s="92">
        <v>295.32</v>
      </c>
      <c r="AZ45" s="18"/>
    </row>
    <row r="46" spans="1:52" ht="12.75" customHeight="1">
      <c r="A46" s="6" t="s">
        <v>73</v>
      </c>
      <c r="B46" s="20">
        <f t="shared" ref="B46:AY46" si="2">$B$12*$O$5</f>
        <v>25.269172429999998</v>
      </c>
      <c r="C46" s="20">
        <f t="shared" si="2"/>
        <v>25.269172429999998</v>
      </c>
      <c r="D46" s="20">
        <f t="shared" si="2"/>
        <v>25.269172429999998</v>
      </c>
      <c r="E46" s="20">
        <f t="shared" si="2"/>
        <v>25.269172429999998</v>
      </c>
      <c r="F46" s="20">
        <f t="shared" si="2"/>
        <v>25.269172429999998</v>
      </c>
      <c r="G46" s="20">
        <f t="shared" si="2"/>
        <v>25.269172429999998</v>
      </c>
      <c r="H46" s="20">
        <f t="shared" si="2"/>
        <v>25.269172429999998</v>
      </c>
      <c r="I46" s="20">
        <f t="shared" si="2"/>
        <v>25.269172429999998</v>
      </c>
      <c r="J46" s="20">
        <f t="shared" si="2"/>
        <v>25.269172429999998</v>
      </c>
      <c r="K46" s="20">
        <f t="shared" si="2"/>
        <v>25.269172429999998</v>
      </c>
      <c r="L46" s="20">
        <f t="shared" si="2"/>
        <v>25.269172429999998</v>
      </c>
      <c r="M46" s="20">
        <f t="shared" si="2"/>
        <v>25.269172429999998</v>
      </c>
      <c r="N46" s="20">
        <f t="shared" si="2"/>
        <v>25.269172429999998</v>
      </c>
      <c r="O46" s="20">
        <f t="shared" si="2"/>
        <v>25.269172429999998</v>
      </c>
      <c r="P46" s="20">
        <f t="shared" si="2"/>
        <v>25.269172429999998</v>
      </c>
      <c r="Q46" s="20">
        <f t="shared" si="2"/>
        <v>25.269172429999998</v>
      </c>
      <c r="R46" s="20">
        <f t="shared" si="2"/>
        <v>25.269172429999998</v>
      </c>
      <c r="S46" s="20">
        <f t="shared" si="2"/>
        <v>25.269172429999998</v>
      </c>
      <c r="T46" s="20">
        <f t="shared" si="2"/>
        <v>25.269172429999998</v>
      </c>
      <c r="U46" s="20">
        <f t="shared" si="2"/>
        <v>25.269172429999998</v>
      </c>
      <c r="V46" s="20">
        <f t="shared" si="2"/>
        <v>25.269172429999998</v>
      </c>
      <c r="W46" s="20">
        <f t="shared" si="2"/>
        <v>25.269172429999998</v>
      </c>
      <c r="X46" s="20">
        <f t="shared" si="2"/>
        <v>25.269172429999998</v>
      </c>
      <c r="Y46" s="20">
        <f t="shared" si="2"/>
        <v>25.269172429999998</v>
      </c>
      <c r="Z46" s="20">
        <f t="shared" si="2"/>
        <v>25.269172429999998</v>
      </c>
      <c r="AA46" s="20">
        <f t="shared" si="2"/>
        <v>25.269172429999998</v>
      </c>
      <c r="AB46" s="20">
        <f t="shared" si="2"/>
        <v>25.269172429999998</v>
      </c>
      <c r="AC46" s="20">
        <f t="shared" si="2"/>
        <v>25.269172429999998</v>
      </c>
      <c r="AD46" s="20">
        <f t="shared" si="2"/>
        <v>25.269172429999998</v>
      </c>
      <c r="AE46" s="20">
        <f t="shared" si="2"/>
        <v>25.269172429999998</v>
      </c>
      <c r="AF46" s="20">
        <f t="shared" si="2"/>
        <v>25.269172429999998</v>
      </c>
      <c r="AG46" s="20">
        <f t="shared" si="2"/>
        <v>25.269172429999998</v>
      </c>
      <c r="AH46" s="20">
        <f t="shared" si="2"/>
        <v>25.269172429999998</v>
      </c>
      <c r="AI46" s="20">
        <f t="shared" si="2"/>
        <v>25.269172429999998</v>
      </c>
      <c r="AJ46" s="20">
        <f t="shared" si="2"/>
        <v>25.269172429999998</v>
      </c>
      <c r="AK46" s="20">
        <f t="shared" si="2"/>
        <v>25.269172429999998</v>
      </c>
      <c r="AL46" s="20">
        <f t="shared" si="2"/>
        <v>25.269172429999998</v>
      </c>
      <c r="AM46" s="20">
        <f t="shared" si="2"/>
        <v>25.269172429999998</v>
      </c>
      <c r="AN46" s="20">
        <f t="shared" si="2"/>
        <v>25.269172429999998</v>
      </c>
      <c r="AO46" s="20">
        <f t="shared" si="2"/>
        <v>25.269172429999998</v>
      </c>
      <c r="AP46" s="20">
        <f t="shared" si="2"/>
        <v>25.269172429999998</v>
      </c>
      <c r="AQ46" s="20">
        <f t="shared" si="2"/>
        <v>25.269172429999998</v>
      </c>
      <c r="AR46" s="20">
        <f t="shared" si="2"/>
        <v>25.269172429999998</v>
      </c>
      <c r="AS46" s="20">
        <f t="shared" si="2"/>
        <v>25.269172429999998</v>
      </c>
      <c r="AT46" s="20">
        <f t="shared" si="2"/>
        <v>25.269172429999998</v>
      </c>
      <c r="AU46" s="20">
        <f t="shared" si="2"/>
        <v>25.269172429999998</v>
      </c>
      <c r="AV46" s="20">
        <f t="shared" si="2"/>
        <v>25.269172429999998</v>
      </c>
      <c r="AW46" s="20">
        <f t="shared" si="2"/>
        <v>25.269172429999998</v>
      </c>
      <c r="AX46" s="20">
        <f t="shared" si="2"/>
        <v>25.269172429999998</v>
      </c>
      <c r="AY46" s="20">
        <f t="shared" si="2"/>
        <v>25.269172429999998</v>
      </c>
      <c r="AZ46" s="18"/>
    </row>
    <row r="47" spans="1:52" ht="12.75" customHeight="1">
      <c r="A47" s="4" t="s">
        <v>75</v>
      </c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17">
        <v>3268.1578562</v>
      </c>
      <c r="V47" s="27"/>
      <c r="W47" s="27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17">
        <v>3268.1578562</v>
      </c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18"/>
    </row>
    <row r="48" spans="1:52" ht="12.75" customHeight="1">
      <c r="A48" s="13" t="s">
        <v>77</v>
      </c>
      <c r="B48" s="20">
        <f t="shared" ref="B48:AY48" si="3">$E$14*$B$14*$E$5</f>
        <v>6.0162426479999995</v>
      </c>
      <c r="C48" s="20">
        <f t="shared" si="3"/>
        <v>6.0162426479999995</v>
      </c>
      <c r="D48" s="20">
        <f t="shared" si="3"/>
        <v>6.0162426479999995</v>
      </c>
      <c r="E48" s="20">
        <f t="shared" si="3"/>
        <v>6.0162426479999995</v>
      </c>
      <c r="F48" s="20">
        <f t="shared" si="3"/>
        <v>6.0162426479999995</v>
      </c>
      <c r="G48" s="20">
        <f t="shared" si="3"/>
        <v>6.0162426479999995</v>
      </c>
      <c r="H48" s="20">
        <f t="shared" si="3"/>
        <v>6.0162426479999995</v>
      </c>
      <c r="I48" s="20">
        <f t="shared" si="3"/>
        <v>6.0162426479999995</v>
      </c>
      <c r="J48" s="20">
        <f t="shared" si="3"/>
        <v>6.0162426479999995</v>
      </c>
      <c r="K48" s="20">
        <f t="shared" si="3"/>
        <v>6.0162426479999995</v>
      </c>
      <c r="L48" s="20">
        <f t="shared" si="3"/>
        <v>6.0162426479999995</v>
      </c>
      <c r="M48" s="20">
        <f t="shared" si="3"/>
        <v>6.0162426479999995</v>
      </c>
      <c r="N48" s="20">
        <f t="shared" si="3"/>
        <v>6.0162426479999995</v>
      </c>
      <c r="O48" s="20">
        <f t="shared" si="3"/>
        <v>6.0162426479999995</v>
      </c>
      <c r="P48" s="20">
        <f t="shared" si="3"/>
        <v>6.0162426479999995</v>
      </c>
      <c r="Q48" s="20">
        <f t="shared" si="3"/>
        <v>6.0162426479999995</v>
      </c>
      <c r="R48" s="20">
        <f t="shared" si="3"/>
        <v>6.0162426479999995</v>
      </c>
      <c r="S48" s="20">
        <f t="shared" si="3"/>
        <v>6.0162426479999995</v>
      </c>
      <c r="T48" s="20">
        <f t="shared" si="3"/>
        <v>6.0162426479999995</v>
      </c>
      <c r="U48" s="20">
        <f t="shared" si="3"/>
        <v>6.0162426479999995</v>
      </c>
      <c r="V48" s="20">
        <f t="shared" si="3"/>
        <v>6.0162426479999995</v>
      </c>
      <c r="W48" s="20">
        <f t="shared" si="3"/>
        <v>6.0162426479999995</v>
      </c>
      <c r="X48" s="20">
        <f t="shared" si="3"/>
        <v>6.0162426479999995</v>
      </c>
      <c r="Y48" s="20">
        <f t="shared" si="3"/>
        <v>6.0162426479999995</v>
      </c>
      <c r="Z48" s="20">
        <f t="shared" si="3"/>
        <v>6.0162426479999995</v>
      </c>
      <c r="AA48" s="20">
        <f t="shared" si="3"/>
        <v>6.0162426479999995</v>
      </c>
      <c r="AB48" s="20">
        <f t="shared" si="3"/>
        <v>6.0162426479999995</v>
      </c>
      <c r="AC48" s="20">
        <f t="shared" si="3"/>
        <v>6.0162426479999995</v>
      </c>
      <c r="AD48" s="20">
        <f t="shared" si="3"/>
        <v>6.0162426479999995</v>
      </c>
      <c r="AE48" s="20">
        <f t="shared" si="3"/>
        <v>6.0162426479999995</v>
      </c>
      <c r="AF48" s="20">
        <f t="shared" si="3"/>
        <v>6.0162426479999995</v>
      </c>
      <c r="AG48" s="20">
        <f t="shared" si="3"/>
        <v>6.0162426479999995</v>
      </c>
      <c r="AH48" s="20">
        <f t="shared" si="3"/>
        <v>6.0162426479999995</v>
      </c>
      <c r="AI48" s="20">
        <f t="shared" si="3"/>
        <v>6.0162426479999995</v>
      </c>
      <c r="AJ48" s="20">
        <f t="shared" si="3"/>
        <v>6.0162426479999995</v>
      </c>
      <c r="AK48" s="20">
        <f t="shared" si="3"/>
        <v>6.0162426479999995</v>
      </c>
      <c r="AL48" s="20">
        <f t="shared" si="3"/>
        <v>6.0162426479999995</v>
      </c>
      <c r="AM48" s="20">
        <f t="shared" si="3"/>
        <v>6.0162426479999995</v>
      </c>
      <c r="AN48" s="20">
        <f t="shared" si="3"/>
        <v>6.0162426479999995</v>
      </c>
      <c r="AO48" s="20">
        <f t="shared" si="3"/>
        <v>6.0162426479999995</v>
      </c>
      <c r="AP48" s="20">
        <f t="shared" si="3"/>
        <v>6.0162426479999995</v>
      </c>
      <c r="AQ48" s="20">
        <f t="shared" si="3"/>
        <v>6.0162426479999995</v>
      </c>
      <c r="AR48" s="20">
        <f t="shared" si="3"/>
        <v>6.0162426479999995</v>
      </c>
      <c r="AS48" s="20">
        <f t="shared" si="3"/>
        <v>6.0162426479999995</v>
      </c>
      <c r="AT48" s="20">
        <f t="shared" si="3"/>
        <v>6.0162426479999995</v>
      </c>
      <c r="AU48" s="20">
        <f t="shared" si="3"/>
        <v>6.0162426479999995</v>
      </c>
      <c r="AV48" s="20">
        <f t="shared" si="3"/>
        <v>6.0162426479999995</v>
      </c>
      <c r="AW48" s="20">
        <f t="shared" si="3"/>
        <v>6.0162426479999995</v>
      </c>
      <c r="AX48" s="20">
        <f t="shared" si="3"/>
        <v>6.0162426479999995</v>
      </c>
      <c r="AY48" s="20">
        <f t="shared" si="3"/>
        <v>6.0162426479999995</v>
      </c>
      <c r="AZ48" s="18"/>
    </row>
    <row r="49" spans="1:52" ht="12.75" customHeight="1">
      <c r="A49" s="2" t="s">
        <v>143</v>
      </c>
      <c r="B49" s="20">
        <f t="shared" ref="B49:AY49" si="4">SUM(B45:B48)</f>
        <v>31.285415077999996</v>
      </c>
      <c r="C49" s="20">
        <f t="shared" si="4"/>
        <v>31.285415077999996</v>
      </c>
      <c r="D49" s="20">
        <f t="shared" si="4"/>
        <v>31.285415077999996</v>
      </c>
      <c r="E49" s="20">
        <f t="shared" si="4"/>
        <v>31.285415077999996</v>
      </c>
      <c r="F49" s="20">
        <f t="shared" si="4"/>
        <v>31.285415077999996</v>
      </c>
      <c r="G49" s="20">
        <f t="shared" si="4"/>
        <v>31.285415077999996</v>
      </c>
      <c r="H49" s="20">
        <f t="shared" si="4"/>
        <v>31.285415077999996</v>
      </c>
      <c r="I49" s="20">
        <f t="shared" si="4"/>
        <v>31.285415077999996</v>
      </c>
      <c r="J49" s="20">
        <f t="shared" si="4"/>
        <v>31.285415077999996</v>
      </c>
      <c r="K49" s="20">
        <f t="shared" si="4"/>
        <v>31.285415077999996</v>
      </c>
      <c r="L49" s="20">
        <f t="shared" si="4"/>
        <v>74.199415078000001</v>
      </c>
      <c r="M49" s="20">
        <f t="shared" si="4"/>
        <v>53.864415078</v>
      </c>
      <c r="N49" s="20">
        <f t="shared" si="4"/>
        <v>31.285415077999996</v>
      </c>
      <c r="O49" s="20">
        <f t="shared" si="4"/>
        <v>57.136415077999999</v>
      </c>
      <c r="P49" s="20">
        <f t="shared" si="4"/>
        <v>31.285415077999996</v>
      </c>
      <c r="Q49" s="20">
        <f t="shared" si="4"/>
        <v>60.882415078000001</v>
      </c>
      <c r="R49" s="20">
        <f t="shared" si="4"/>
        <v>31.285415077999996</v>
      </c>
      <c r="S49" s="20">
        <f t="shared" si="4"/>
        <v>65.170415077999991</v>
      </c>
      <c r="T49" s="20">
        <f t="shared" si="4"/>
        <v>31.285415077999996</v>
      </c>
      <c r="U49" s="20">
        <f t="shared" si="4"/>
        <v>3338.238271278</v>
      </c>
      <c r="V49" s="20">
        <f t="shared" si="4"/>
        <v>127.11141507799999</v>
      </c>
      <c r="W49" s="20">
        <f t="shared" si="4"/>
        <v>75.702415078000001</v>
      </c>
      <c r="X49" s="20">
        <f t="shared" si="4"/>
        <v>31.285415077999996</v>
      </c>
      <c r="Y49" s="20">
        <f t="shared" si="4"/>
        <v>82.138415078000008</v>
      </c>
      <c r="Z49" s="20">
        <f t="shared" si="4"/>
        <v>31.285415077999996</v>
      </c>
      <c r="AA49" s="20">
        <f t="shared" si="4"/>
        <v>89.506415078000003</v>
      </c>
      <c r="AB49" s="20">
        <f t="shared" si="4"/>
        <v>31.285415077999996</v>
      </c>
      <c r="AC49" s="20">
        <f t="shared" si="4"/>
        <v>97.943415078000001</v>
      </c>
      <c r="AD49" s="20">
        <f t="shared" si="4"/>
        <v>31.285415077999996</v>
      </c>
      <c r="AE49" s="20">
        <f t="shared" si="4"/>
        <v>107.601415078</v>
      </c>
      <c r="AF49" s="20">
        <f t="shared" si="4"/>
        <v>197.34941507799999</v>
      </c>
      <c r="AG49" s="20">
        <f t="shared" si="4"/>
        <v>118.65941507799999</v>
      </c>
      <c r="AH49" s="20">
        <f t="shared" si="4"/>
        <v>31.285415077999996</v>
      </c>
      <c r="AI49" s="20">
        <f t="shared" si="4"/>
        <v>131.320415078</v>
      </c>
      <c r="AJ49" s="20">
        <f t="shared" si="4"/>
        <v>31.285415077999996</v>
      </c>
      <c r="AK49" s="20">
        <f t="shared" si="4"/>
        <v>145.815415078</v>
      </c>
      <c r="AL49" s="20">
        <f t="shared" si="4"/>
        <v>31.285415077999996</v>
      </c>
      <c r="AM49" s="20">
        <f t="shared" si="4"/>
        <v>162.411415078</v>
      </c>
      <c r="AN49" s="20">
        <f t="shared" si="4"/>
        <v>31.285415077999996</v>
      </c>
      <c r="AO49" s="20">
        <f t="shared" si="4"/>
        <v>3449.5692712780001</v>
      </c>
      <c r="AP49" s="20">
        <f t="shared" si="4"/>
        <v>1337.9784150779999</v>
      </c>
      <c r="AQ49" s="20">
        <f t="shared" si="4"/>
        <v>203.16441507799999</v>
      </c>
      <c r="AR49" s="20">
        <f t="shared" si="4"/>
        <v>31.285415077999996</v>
      </c>
      <c r="AS49" s="20">
        <f t="shared" si="4"/>
        <v>228.06941507799999</v>
      </c>
      <c r="AT49" s="20">
        <f t="shared" si="4"/>
        <v>31.285415077999996</v>
      </c>
      <c r="AU49" s="20">
        <f t="shared" si="4"/>
        <v>256.58341507799997</v>
      </c>
      <c r="AV49" s="20">
        <f t="shared" si="4"/>
        <v>31.285415077999996</v>
      </c>
      <c r="AW49" s="20">
        <f t="shared" si="4"/>
        <v>289.22941507799999</v>
      </c>
      <c r="AX49" s="20">
        <f t="shared" si="4"/>
        <v>31.285415077999996</v>
      </c>
      <c r="AY49" s="20">
        <f t="shared" si="4"/>
        <v>326.60541507799996</v>
      </c>
      <c r="AZ49" s="18"/>
    </row>
    <row r="50" spans="1:52" ht="12.75" customHeight="1">
      <c r="AZ50" s="18"/>
    </row>
    <row r="51" spans="1:52" ht="12.75" customHeight="1">
      <c r="A51" s="4" t="s">
        <v>144</v>
      </c>
      <c r="B51" s="28">
        <f t="shared" ref="B51:AY51" si="5">1/(1+$B$30)^B38</f>
        <v>1</v>
      </c>
      <c r="C51" s="20">
        <f t="shared" si="5"/>
        <v>0.970873786407767</v>
      </c>
      <c r="D51" s="20">
        <f t="shared" si="5"/>
        <v>0.94259590913375435</v>
      </c>
      <c r="E51" s="20">
        <f t="shared" si="5"/>
        <v>0.91514165935315961</v>
      </c>
      <c r="F51" s="20">
        <f t="shared" si="5"/>
        <v>0.888487047915689</v>
      </c>
      <c r="G51" s="20">
        <f t="shared" si="5"/>
        <v>0.86260878438416411</v>
      </c>
      <c r="H51" s="20">
        <f t="shared" si="5"/>
        <v>0.83748425668365445</v>
      </c>
      <c r="I51" s="20">
        <f t="shared" si="5"/>
        <v>0.81309151134335378</v>
      </c>
      <c r="J51" s="20">
        <f t="shared" si="5"/>
        <v>0.78940923431393573</v>
      </c>
      <c r="K51" s="20">
        <f t="shared" si="5"/>
        <v>0.76641673234362695</v>
      </c>
      <c r="L51" s="20">
        <f t="shared" si="5"/>
        <v>0.74409391489672516</v>
      </c>
      <c r="M51" s="20">
        <f t="shared" si="5"/>
        <v>0.72242127659876232</v>
      </c>
      <c r="N51" s="20">
        <f t="shared" si="5"/>
        <v>0.70137988019297326</v>
      </c>
      <c r="O51" s="20">
        <f t="shared" si="5"/>
        <v>0.68095133999317792</v>
      </c>
      <c r="P51" s="20">
        <f t="shared" si="5"/>
        <v>0.66111780581861923</v>
      </c>
      <c r="Q51" s="20">
        <f t="shared" si="5"/>
        <v>0.64186194739671765</v>
      </c>
      <c r="R51" s="20">
        <f t="shared" si="5"/>
        <v>0.62316693922011435</v>
      </c>
      <c r="S51" s="20">
        <f t="shared" si="5"/>
        <v>0.60501644584477121</v>
      </c>
      <c r="T51" s="20">
        <f t="shared" si="5"/>
        <v>0.5873946076162827</v>
      </c>
      <c r="U51" s="20">
        <f t="shared" si="5"/>
        <v>0.57028602681192497</v>
      </c>
      <c r="V51" s="20">
        <f t="shared" si="5"/>
        <v>0.55367575418633497</v>
      </c>
      <c r="W51" s="20">
        <f t="shared" si="5"/>
        <v>0.5375492759090631</v>
      </c>
      <c r="X51" s="20">
        <f t="shared" si="5"/>
        <v>0.52189250088258554</v>
      </c>
      <c r="Y51" s="20">
        <f t="shared" si="5"/>
        <v>0.50669174842969467</v>
      </c>
      <c r="Z51" s="20">
        <f t="shared" si="5"/>
        <v>0.49193373633950943</v>
      </c>
      <c r="AA51" s="20">
        <f t="shared" si="5"/>
        <v>0.47760556926165965</v>
      </c>
      <c r="AB51" s="20">
        <f t="shared" si="5"/>
        <v>0.46369472743850448</v>
      </c>
      <c r="AC51" s="20">
        <f t="shared" si="5"/>
        <v>0.45018905576553836</v>
      </c>
      <c r="AD51" s="20">
        <f t="shared" si="5"/>
        <v>0.4370767531704256</v>
      </c>
      <c r="AE51" s="20">
        <f t="shared" si="5"/>
        <v>0.42434636230138412</v>
      </c>
      <c r="AF51" s="20">
        <f t="shared" si="5"/>
        <v>0.41198675951590691</v>
      </c>
      <c r="AG51" s="20">
        <f t="shared" si="5"/>
        <v>0.39998714516107459</v>
      </c>
      <c r="AH51" s="20">
        <f t="shared" si="5"/>
        <v>0.38833703413696569</v>
      </c>
      <c r="AI51" s="20">
        <f t="shared" si="5"/>
        <v>0.37702624673491814</v>
      </c>
      <c r="AJ51" s="20">
        <f t="shared" si="5"/>
        <v>0.36604489974263904</v>
      </c>
      <c r="AK51" s="20">
        <f t="shared" si="5"/>
        <v>0.35538339780838735</v>
      </c>
      <c r="AL51" s="20">
        <f t="shared" si="5"/>
        <v>0.34503242505668674</v>
      </c>
      <c r="AM51" s="20">
        <f t="shared" si="5"/>
        <v>0.33498293694823961</v>
      </c>
      <c r="AN51" s="20">
        <f t="shared" si="5"/>
        <v>0.3252261523769317</v>
      </c>
      <c r="AO51" s="20">
        <f t="shared" si="5"/>
        <v>0.31575354599702099</v>
      </c>
      <c r="AP51" s="20">
        <f t="shared" si="5"/>
        <v>0.30655684077380685</v>
      </c>
      <c r="AQ51" s="20">
        <f t="shared" si="5"/>
        <v>0.29762800075126877</v>
      </c>
      <c r="AR51" s="20">
        <f t="shared" si="5"/>
        <v>0.28895922403035801</v>
      </c>
      <c r="AS51" s="20">
        <f t="shared" si="5"/>
        <v>0.28054293595180391</v>
      </c>
      <c r="AT51" s="20">
        <f t="shared" si="5"/>
        <v>0.27237178247747956</v>
      </c>
      <c r="AU51" s="20">
        <f t="shared" si="5"/>
        <v>0.26443862376454325</v>
      </c>
      <c r="AV51" s="20">
        <f t="shared" si="5"/>
        <v>0.25673652792674101</v>
      </c>
      <c r="AW51" s="20">
        <f t="shared" si="5"/>
        <v>0.24925876497741845</v>
      </c>
      <c r="AX51" s="20">
        <f t="shared" si="5"/>
        <v>0.24199880094894996</v>
      </c>
      <c r="AY51" s="20">
        <f t="shared" si="5"/>
        <v>0.2349502921834466</v>
      </c>
      <c r="AZ51" s="18"/>
    </row>
    <row r="52" spans="1:52" ht="12.75" customHeight="1">
      <c r="A52" s="4" t="s">
        <v>145</v>
      </c>
      <c r="B52" s="20">
        <f t="shared" ref="B52:AY52" si="6">B43*B51</f>
        <v>61.268000000000001</v>
      </c>
      <c r="C52" s="20">
        <f t="shared" si="6"/>
        <v>0.24821357281553399</v>
      </c>
      <c r="D52" s="20">
        <f t="shared" si="6"/>
        <v>0.24098405127721748</v>
      </c>
      <c r="E52" s="20">
        <f t="shared" si="6"/>
        <v>0.23396509832739559</v>
      </c>
      <c r="F52" s="20">
        <f t="shared" si="6"/>
        <v>0.22715058090038409</v>
      </c>
      <c r="G52" s="20">
        <f t="shared" si="6"/>
        <v>0.22053454456347971</v>
      </c>
      <c r="H52" s="20">
        <f t="shared" si="6"/>
        <v>0.21411120831405797</v>
      </c>
      <c r="I52" s="20">
        <f t="shared" si="6"/>
        <v>0.20787495952821161</v>
      </c>
      <c r="J52" s="20">
        <f t="shared" si="6"/>
        <v>0.20182034905651614</v>
      </c>
      <c r="K52" s="20">
        <f t="shared" si="6"/>
        <v>0.19594208646263703</v>
      </c>
      <c r="L52" s="20">
        <f t="shared" si="6"/>
        <v>0.19023503540061845</v>
      </c>
      <c r="M52" s="20">
        <f t="shared" si="6"/>
        <v>0.18469420912681406</v>
      </c>
      <c r="N52" s="20">
        <f t="shared" si="6"/>
        <v>0.17931476614253794</v>
      </c>
      <c r="O52" s="20">
        <f t="shared" si="6"/>
        <v>0.17409200596362906</v>
      </c>
      <c r="P52" s="20">
        <f t="shared" si="6"/>
        <v>0.16902136501323209</v>
      </c>
      <c r="Q52" s="20">
        <f t="shared" si="6"/>
        <v>0.16409841263420588</v>
      </c>
      <c r="R52" s="20">
        <f t="shared" si="6"/>
        <v>0.15931884721767567</v>
      </c>
      <c r="S52" s="20">
        <f t="shared" si="6"/>
        <v>0.15467849244434528</v>
      </c>
      <c r="T52" s="20">
        <f t="shared" si="6"/>
        <v>0.1501732936352867</v>
      </c>
      <c r="U52" s="20">
        <f t="shared" si="6"/>
        <v>0.14579931420901621</v>
      </c>
      <c r="V52" s="20">
        <f t="shared" si="6"/>
        <v>0.14155273224176332</v>
      </c>
      <c r="W52" s="20">
        <f t="shared" si="6"/>
        <v>0.13742983712792556</v>
      </c>
      <c r="X52" s="20">
        <f t="shared" si="6"/>
        <v>0.1334270263377918</v>
      </c>
      <c r="Y52" s="20">
        <f t="shared" si="6"/>
        <v>0.12954080226970077</v>
      </c>
      <c r="Z52" s="20">
        <f t="shared" si="6"/>
        <v>0.12576776919388427</v>
      </c>
      <c r="AA52" s="20">
        <f t="shared" si="6"/>
        <v>0.12210463028532452</v>
      </c>
      <c r="AB52" s="20">
        <f t="shared" si="6"/>
        <v>0.11854818474303351</v>
      </c>
      <c r="AC52" s="20">
        <f t="shared" si="6"/>
        <v>0.11509532499323642</v>
      </c>
      <c r="AD52" s="20">
        <f t="shared" si="6"/>
        <v>0.11174303397401596</v>
      </c>
      <c r="AE52" s="20">
        <f t="shared" si="6"/>
        <v>0.10848838249904462</v>
      </c>
      <c r="AF52" s="20">
        <f t="shared" si="6"/>
        <v>0.10532852669810157</v>
      </c>
      <c r="AG52" s="20">
        <f t="shared" si="6"/>
        <v>0.10226070553213742</v>
      </c>
      <c r="AH52" s="20">
        <f t="shared" si="6"/>
        <v>9.9282238380715968E-2</v>
      </c>
      <c r="AI52" s="20">
        <f t="shared" si="6"/>
        <v>9.6390522699724243E-2</v>
      </c>
      <c r="AJ52" s="20">
        <f t="shared" si="6"/>
        <v>9.3583031747305104E-2</v>
      </c>
      <c r="AK52" s="20">
        <f t="shared" si="6"/>
        <v>9.085731237602436E-2</v>
      </c>
      <c r="AL52" s="20">
        <f t="shared" si="6"/>
        <v>8.8210982889344036E-2</v>
      </c>
      <c r="AM52" s="20">
        <f t="shared" si="6"/>
        <v>8.5641730960528198E-2</v>
      </c>
      <c r="AN52" s="20">
        <f t="shared" si="6"/>
        <v>8.3147311612163308E-2</v>
      </c>
      <c r="AO52" s="20">
        <f t="shared" si="6"/>
        <v>8.0725545254527464E-2</v>
      </c>
      <c r="AP52" s="20">
        <f t="shared" si="6"/>
        <v>7.8374315781094647E-2</v>
      </c>
      <c r="AQ52" s="20">
        <f t="shared" si="6"/>
        <v>7.6091568719509367E-2</v>
      </c>
      <c r="AR52" s="20">
        <f t="shared" si="6"/>
        <v>7.3875309436416847E-2</v>
      </c>
      <c r="AS52" s="20">
        <f t="shared" si="6"/>
        <v>7.1723601394579464E-2</v>
      </c>
      <c r="AT52" s="20">
        <f t="shared" si="6"/>
        <v>6.9634564460756776E-2</v>
      </c>
      <c r="AU52" s="20">
        <f t="shared" si="6"/>
        <v>6.7606373262870653E-2</v>
      </c>
      <c r="AV52" s="20">
        <f t="shared" si="6"/>
        <v>6.5637255595020053E-2</v>
      </c>
      <c r="AW52" s="20">
        <f t="shared" si="6"/>
        <v>6.3725490868951504E-2</v>
      </c>
      <c r="AX52" s="20">
        <f t="shared" si="6"/>
        <v>6.1869408610632531E-2</v>
      </c>
      <c r="AY52" s="20">
        <f t="shared" si="6"/>
        <v>6.0067387000614113E-2</v>
      </c>
      <c r="AZ52" s="18"/>
    </row>
    <row r="53" spans="1:52" ht="12.75" customHeight="1">
      <c r="A53" s="4" t="s">
        <v>146</v>
      </c>
      <c r="B53" s="20">
        <f t="shared" ref="B53:AY53" si="7">B49*B51</f>
        <v>31.285415077999996</v>
      </c>
      <c r="C53" s="20">
        <f t="shared" si="7"/>
        <v>30.374189396116503</v>
      </c>
      <c r="D53" s="20">
        <f t="shared" si="7"/>
        <v>29.489504268074274</v>
      </c>
      <c r="E53" s="20">
        <f t="shared" si="7"/>
        <v>28.630586668033274</v>
      </c>
      <c r="F53" s="20">
        <f t="shared" si="7"/>
        <v>27.796686085469201</v>
      </c>
      <c r="G53" s="20">
        <f t="shared" si="7"/>
        <v>26.987073869387576</v>
      </c>
      <c r="H53" s="20">
        <f t="shared" si="7"/>
        <v>26.201042591638423</v>
      </c>
      <c r="I53" s="20">
        <f t="shared" si="7"/>
        <v>25.437905428775164</v>
      </c>
      <c r="J53" s="20">
        <f t="shared" si="7"/>
        <v>24.696995561917635</v>
      </c>
      <c r="K53" s="20">
        <f t="shared" si="7"/>
        <v>23.977665594094795</v>
      </c>
      <c r="L53" s="20">
        <f t="shared" si="7"/>
        <v>55.211333248436119</v>
      </c>
      <c r="M53" s="20">
        <f t="shared" si="7"/>
        <v>38.912799503894384</v>
      </c>
      <c r="N53" s="20">
        <f t="shared" si="7"/>
        <v>21.942960679195078</v>
      </c>
      <c r="O53" s="20">
        <f t="shared" si="7"/>
        <v>38.907118409770511</v>
      </c>
      <c r="P53" s="20">
        <f t="shared" si="7"/>
        <v>20.683344970492104</v>
      </c>
      <c r="Q53" s="20">
        <f t="shared" si="7"/>
        <v>39.078105504180364</v>
      </c>
      <c r="R53" s="20">
        <f t="shared" si="7"/>
        <v>19.496036356388071</v>
      </c>
      <c r="S53" s="20">
        <f t="shared" si="7"/>
        <v>39.429172904720041</v>
      </c>
      <c r="T53" s="20">
        <f t="shared" si="7"/>
        <v>18.376884113854342</v>
      </c>
      <c r="U53" s="20">
        <f t="shared" si="7"/>
        <v>1903.7506402786396</v>
      </c>
      <c r="V53" s="20">
        <f t="shared" si="7"/>
        <v>70.378508609003916</v>
      </c>
      <c r="W53" s="20">
        <f t="shared" si="7"/>
        <v>40.693778409746244</v>
      </c>
      <c r="X53" s="20">
        <f t="shared" si="7"/>
        <v>16.327623516207169</v>
      </c>
      <c r="Y53" s="20">
        <f t="shared" si="7"/>
        <v>41.618857149115819</v>
      </c>
      <c r="Z53" s="20">
        <f t="shared" si="7"/>
        <v>15.390351132252963</v>
      </c>
      <c r="AA53" s="20">
        <f t="shared" si="7"/>
        <v>42.748762325898589</v>
      </c>
      <c r="AB53" s="20">
        <f t="shared" si="7"/>
        <v>14.506882017393687</v>
      </c>
      <c r="AC53" s="20">
        <f t="shared" si="7"/>
        <v>44.093053552417011</v>
      </c>
      <c r="AD53" s="20">
        <f t="shared" si="7"/>
        <v>13.674127643881317</v>
      </c>
      <c r="AE53" s="20">
        <f t="shared" si="7"/>
        <v>45.660269066830608</v>
      </c>
      <c r="AF53" s="20">
        <f t="shared" si="7"/>
        <v>81.305346010344877</v>
      </c>
      <c r="AG53" s="20">
        <f t="shared" si="7"/>
        <v>47.462240683532187</v>
      </c>
      <c r="AH53" s="20">
        <f t="shared" si="7"/>
        <v>12.149285303134425</v>
      </c>
      <c r="AI53" s="20">
        <f t="shared" si="7"/>
        <v>49.511243216529891</v>
      </c>
      <c r="AJ53" s="20">
        <f t="shared" si="7"/>
        <v>11.451866625633356</v>
      </c>
      <c r="AK53" s="20">
        <f t="shared" si="7"/>
        <v>51.820377663259997</v>
      </c>
      <c r="AL53" s="20">
        <f t="shared" si="7"/>
        <v>10.794482633267371</v>
      </c>
      <c r="AM53" s="20">
        <f t="shared" si="7"/>
        <v>54.405052816748046</v>
      </c>
      <c r="AN53" s="20">
        <f t="shared" si="7"/>
        <v>10.174835171333184</v>
      </c>
      <c r="AO53" s="20">
        <f t="shared" si="7"/>
        <v>1089.2137295683881</v>
      </c>
      <c r="AP53" s="20">
        <f t="shared" si="7"/>
        <v>410.16643594985686</v>
      </c>
      <c r="AQ53" s="20">
        <f t="shared" si="7"/>
        <v>60.467418683466065</v>
      </c>
      <c r="AR53" s="20">
        <f t="shared" si="7"/>
        <v>9.0402092644065419</v>
      </c>
      <c r="AS53" s="20">
        <f t="shared" si="7"/>
        <v>63.983263306792729</v>
      </c>
      <c r="AT53" s="20">
        <f t="shared" si="7"/>
        <v>8.5212642703426749</v>
      </c>
      <c r="AU53" s="20">
        <f t="shared" si="7"/>
        <v>67.850565164032872</v>
      </c>
      <c r="AV53" s="20">
        <f t="shared" si="7"/>
        <v>8.0321088418726294</v>
      </c>
      <c r="AW53" s="20">
        <f t="shared" si="7"/>
        <v>72.092966797483399</v>
      </c>
      <c r="AX53" s="20">
        <f t="shared" si="7"/>
        <v>7.5710329360661985</v>
      </c>
      <c r="AY53" s="20">
        <f t="shared" si="7"/>
        <v>76.73603770127194</v>
      </c>
      <c r="AZ53" s="18"/>
    </row>
    <row r="54" spans="1:52" ht="12.75" customHeight="1">
      <c r="B54" s="29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H54" s="17"/>
      <c r="AI54" s="17"/>
      <c r="AJ54" s="17"/>
      <c r="AK54" s="17"/>
      <c r="AL54" s="17"/>
      <c r="AM54" s="17"/>
      <c r="AN54" s="17"/>
      <c r="AO54" s="17"/>
      <c r="AP54" s="17"/>
      <c r="AQ54" s="17"/>
      <c r="AR54" s="17"/>
      <c r="AS54" s="17"/>
      <c r="AT54" s="17"/>
      <c r="AU54" s="17"/>
      <c r="AV54" s="17"/>
      <c r="AW54" s="17"/>
      <c r="AX54" s="17"/>
      <c r="AY54" s="17"/>
      <c r="AZ54" s="18"/>
    </row>
    <row r="55" spans="1:52" ht="12.75" customHeight="1">
      <c r="A55" s="4" t="s">
        <v>147</v>
      </c>
      <c r="B55" s="28">
        <f t="shared" ref="B55:AY55" si="8">1/(1+$B$31)^B38</f>
        <v>1</v>
      </c>
      <c r="C55" s="20">
        <f t="shared" si="8"/>
        <v>0.92592592592592582</v>
      </c>
      <c r="D55" s="20">
        <f t="shared" si="8"/>
        <v>0.85733882030178321</v>
      </c>
      <c r="E55" s="20">
        <f t="shared" si="8"/>
        <v>0.79383224102016958</v>
      </c>
      <c r="F55" s="20">
        <f t="shared" si="8"/>
        <v>0.73502985279645328</v>
      </c>
      <c r="G55" s="20">
        <f t="shared" si="8"/>
        <v>0.68058319703375303</v>
      </c>
      <c r="H55" s="20">
        <f t="shared" si="8"/>
        <v>0.63016962688310452</v>
      </c>
      <c r="I55" s="20">
        <f t="shared" si="8"/>
        <v>0.58349039526213387</v>
      </c>
      <c r="J55" s="20">
        <f t="shared" si="8"/>
        <v>0.54026888450197574</v>
      </c>
      <c r="K55" s="20">
        <f t="shared" si="8"/>
        <v>0.50024896713145905</v>
      </c>
      <c r="L55" s="20">
        <f t="shared" si="8"/>
        <v>0.46319348808468425</v>
      </c>
      <c r="M55" s="20">
        <f t="shared" si="8"/>
        <v>0.42888285933767062</v>
      </c>
      <c r="N55" s="20">
        <f t="shared" si="8"/>
        <v>0.39711375864599124</v>
      </c>
      <c r="O55" s="20">
        <f t="shared" si="8"/>
        <v>0.36769792467221413</v>
      </c>
      <c r="P55" s="20">
        <f t="shared" si="8"/>
        <v>0.34046104136316119</v>
      </c>
      <c r="Q55" s="20">
        <f t="shared" si="8"/>
        <v>0.31524170496588994</v>
      </c>
      <c r="R55" s="20">
        <f t="shared" si="8"/>
        <v>0.29189046756100923</v>
      </c>
      <c r="S55" s="20">
        <f t="shared" si="8"/>
        <v>0.27026895144537894</v>
      </c>
      <c r="T55" s="20">
        <f t="shared" si="8"/>
        <v>0.25024902911609154</v>
      </c>
      <c r="U55" s="20">
        <f t="shared" si="8"/>
        <v>0.23171206399638106</v>
      </c>
      <c r="V55" s="20">
        <f t="shared" si="8"/>
        <v>0.21454820740405653</v>
      </c>
      <c r="W55" s="20">
        <f t="shared" si="8"/>
        <v>0.19865574759634863</v>
      </c>
      <c r="X55" s="20">
        <f t="shared" si="8"/>
        <v>0.18394050703365611</v>
      </c>
      <c r="Y55" s="20">
        <f t="shared" si="8"/>
        <v>0.17031528429042234</v>
      </c>
      <c r="Z55" s="20">
        <f t="shared" si="8"/>
        <v>0.1576993373059466</v>
      </c>
      <c r="AA55" s="20">
        <f t="shared" si="8"/>
        <v>0.1460179049129135</v>
      </c>
      <c r="AB55" s="20">
        <f t="shared" si="8"/>
        <v>0.13520176380825324</v>
      </c>
      <c r="AC55" s="20">
        <f t="shared" si="8"/>
        <v>0.12518681834097523</v>
      </c>
      <c r="AD55" s="20">
        <f t="shared" si="8"/>
        <v>0.11591372068608817</v>
      </c>
      <c r="AE55" s="20">
        <f t="shared" si="8"/>
        <v>0.10732751915378534</v>
      </c>
      <c r="AF55" s="20">
        <f t="shared" si="8"/>
        <v>9.9377332549801231E-2</v>
      </c>
      <c r="AG55" s="20">
        <f t="shared" si="8"/>
        <v>9.2016048657223348E-2</v>
      </c>
      <c r="AH55" s="20">
        <f t="shared" si="8"/>
        <v>8.5200045052984577E-2</v>
      </c>
      <c r="AI55" s="20">
        <f t="shared" si="8"/>
        <v>7.8888930604615354E-2</v>
      </c>
      <c r="AJ55" s="20">
        <f t="shared" si="8"/>
        <v>7.3045306115384581E-2</v>
      </c>
      <c r="AK55" s="20">
        <f t="shared" si="8"/>
        <v>6.7634542699430159E-2</v>
      </c>
      <c r="AL55" s="20">
        <f t="shared" si="8"/>
        <v>6.2624576573546434E-2</v>
      </c>
      <c r="AM55" s="20">
        <f t="shared" si="8"/>
        <v>5.7985719049580033E-2</v>
      </c>
      <c r="AN55" s="20">
        <f t="shared" si="8"/>
        <v>5.3690480601462989E-2</v>
      </c>
      <c r="AO55" s="20">
        <f t="shared" si="8"/>
        <v>4.9713407964317585E-2</v>
      </c>
      <c r="AP55" s="20">
        <f t="shared" si="8"/>
        <v>4.6030933300294057E-2</v>
      </c>
      <c r="AQ55" s="20">
        <f t="shared" si="8"/>
        <v>4.2621234537309309E-2</v>
      </c>
      <c r="AR55" s="20">
        <f t="shared" si="8"/>
        <v>3.9464106053064177E-2</v>
      </c>
      <c r="AS55" s="20">
        <f t="shared" si="8"/>
        <v>3.6540838938022388E-2</v>
      </c>
      <c r="AT55" s="20">
        <f t="shared" si="8"/>
        <v>3.3834110127798502E-2</v>
      </c>
      <c r="AU55" s="20">
        <f t="shared" si="8"/>
        <v>3.1327879747961578E-2</v>
      </c>
      <c r="AV55" s="20">
        <f t="shared" si="8"/>
        <v>2.900729606292738E-2</v>
      </c>
      <c r="AW55" s="20">
        <f t="shared" si="8"/>
        <v>2.6858607465673496E-2</v>
      </c>
      <c r="AX55" s="20">
        <f t="shared" si="8"/>
        <v>2.4869080986734723E-2</v>
      </c>
      <c r="AY55" s="20">
        <f t="shared" si="8"/>
        <v>2.3026926839569185E-2</v>
      </c>
      <c r="AZ55" s="18"/>
    </row>
    <row r="56" spans="1:52" ht="12.75" customHeight="1">
      <c r="A56" s="4" t="s">
        <v>148</v>
      </c>
      <c r="B56" s="20">
        <f t="shared" ref="B56:AY56" si="9">B43*B55</f>
        <v>61.268000000000001</v>
      </c>
      <c r="C56" s="20">
        <f t="shared" si="9"/>
        <v>0.23672220370370367</v>
      </c>
      <c r="D56" s="20">
        <f t="shared" si="9"/>
        <v>0.2191872256515775</v>
      </c>
      <c r="E56" s="20">
        <f t="shared" si="9"/>
        <v>0.20295113486257174</v>
      </c>
      <c r="F56" s="20">
        <f t="shared" si="9"/>
        <v>0.18791771746534419</v>
      </c>
      <c r="G56" s="20">
        <f t="shared" si="9"/>
        <v>0.17399788654198536</v>
      </c>
      <c r="H56" s="20">
        <f t="shared" si="9"/>
        <v>0.16110915420554198</v>
      </c>
      <c r="I56" s="20">
        <f t="shared" si="9"/>
        <v>0.14917514278290925</v>
      </c>
      <c r="J56" s="20">
        <f t="shared" si="9"/>
        <v>0.13812513220639744</v>
      </c>
      <c r="K56" s="20">
        <f t="shared" si="9"/>
        <v>0.12789364093184949</v>
      </c>
      <c r="L56" s="20">
        <f t="shared" si="9"/>
        <v>0.11842003789986062</v>
      </c>
      <c r="M56" s="20">
        <f t="shared" si="9"/>
        <v>0.10964818324061169</v>
      </c>
      <c r="N56" s="20">
        <f t="shared" si="9"/>
        <v>0.10152609559315895</v>
      </c>
      <c r="O56" s="20">
        <f t="shared" si="9"/>
        <v>9.4005644067739771E-2</v>
      </c>
      <c r="P56" s="20">
        <f t="shared" si="9"/>
        <v>8.7042263025684963E-2</v>
      </c>
      <c r="Q56" s="20">
        <f t="shared" si="9"/>
        <v>8.0594687986745323E-2</v>
      </c>
      <c r="R56" s="20">
        <f t="shared" si="9"/>
        <v>7.4624711098838267E-2</v>
      </c>
      <c r="S56" s="20">
        <f t="shared" si="9"/>
        <v>6.9096954721146547E-2</v>
      </c>
      <c r="T56" s="20">
        <f t="shared" si="9"/>
        <v>6.3978661778839388E-2</v>
      </c>
      <c r="U56" s="20">
        <f t="shared" si="9"/>
        <v>5.9239501647073506E-2</v>
      </c>
      <c r="V56" s="20">
        <f t="shared" si="9"/>
        <v>5.4851390413956945E-2</v>
      </c>
      <c r="W56" s="20">
        <f t="shared" si="9"/>
        <v>5.0788324457367542E-2</v>
      </c>
      <c r="X56" s="20">
        <f t="shared" si="9"/>
        <v>4.7026226349414384E-2</v>
      </c>
      <c r="Y56" s="20">
        <f t="shared" si="9"/>
        <v>4.3542802175383692E-2</v>
      </c>
      <c r="Z56" s="20">
        <f t="shared" si="9"/>
        <v>4.0317409421651559E-2</v>
      </c>
      <c r="AA56" s="20">
        <f t="shared" si="9"/>
        <v>3.7330934649677371E-2</v>
      </c>
      <c r="AB56" s="20">
        <f t="shared" si="9"/>
        <v>3.4565680231182748E-2</v>
      </c>
      <c r="AC56" s="20">
        <f t="shared" si="9"/>
        <v>3.2005259473317359E-2</v>
      </c>
      <c r="AD56" s="20">
        <f t="shared" si="9"/>
        <v>2.9634499512330888E-2</v>
      </c>
      <c r="AE56" s="20">
        <f t="shared" si="9"/>
        <v>2.7439351400306379E-2</v>
      </c>
      <c r="AF56" s="20">
        <f t="shared" si="9"/>
        <v>2.5406806852135533E-2</v>
      </c>
      <c r="AG56" s="20">
        <f t="shared" si="9"/>
        <v>2.352482115938475E-2</v>
      </c>
      <c r="AH56" s="20">
        <f t="shared" si="9"/>
        <v>2.1782241814245137E-2</v>
      </c>
      <c r="AI56" s="20">
        <f t="shared" si="9"/>
        <v>2.0168742420597349E-2</v>
      </c>
      <c r="AJ56" s="20">
        <f t="shared" si="9"/>
        <v>1.86747615005531E-2</v>
      </c>
      <c r="AK56" s="20">
        <f t="shared" si="9"/>
        <v>1.729144583384546E-2</v>
      </c>
      <c r="AL56" s="20">
        <f t="shared" si="9"/>
        <v>1.6010597994301351E-2</v>
      </c>
      <c r="AM56" s="20">
        <f t="shared" si="9"/>
        <v>1.482462777250125E-2</v>
      </c>
      <c r="AN56" s="20">
        <f t="shared" si="9"/>
        <v>1.3726507196760416E-2</v>
      </c>
      <c r="AO56" s="20">
        <f t="shared" si="9"/>
        <v>1.2709728885889275E-2</v>
      </c>
      <c r="AP56" s="20">
        <f t="shared" si="9"/>
        <v>1.1768267486934512E-2</v>
      </c>
      <c r="AQ56" s="20">
        <f t="shared" si="9"/>
        <v>1.0896543969383807E-2</v>
      </c>
      <c r="AR56" s="20">
        <f t="shared" si="9"/>
        <v>1.0089392564244267E-2</v>
      </c>
      <c r="AS56" s="20">
        <f t="shared" si="9"/>
        <v>9.342030152078025E-3</v>
      </c>
      <c r="AT56" s="20">
        <f t="shared" si="9"/>
        <v>8.6500279185907619E-3</v>
      </c>
      <c r="AU56" s="20">
        <f t="shared" si="9"/>
        <v>8.0092851098062627E-3</v>
      </c>
      <c r="AV56" s="20">
        <f t="shared" si="9"/>
        <v>7.416004731302093E-3</v>
      </c>
      <c r="AW56" s="20">
        <f t="shared" si="9"/>
        <v>6.8666710475019368E-3</v>
      </c>
      <c r="AX56" s="20">
        <f t="shared" si="9"/>
        <v>6.35802874768698E-3</v>
      </c>
      <c r="AY56" s="20">
        <f t="shared" si="9"/>
        <v>5.8870636552657216E-3</v>
      </c>
      <c r="AZ56" s="18"/>
    </row>
    <row r="57" spans="1:52" ht="12.75" customHeight="1">
      <c r="A57" s="4" t="s">
        <v>149</v>
      </c>
      <c r="B57" s="20">
        <f t="shared" ref="B57:AY57" si="10">B49*B55</f>
        <v>31.285415077999996</v>
      </c>
      <c r="C57" s="20">
        <f t="shared" si="10"/>
        <v>28.967976924074069</v>
      </c>
      <c r="D57" s="20">
        <f t="shared" si="10"/>
        <v>26.822200855624139</v>
      </c>
      <c r="E57" s="20">
        <f t="shared" si="10"/>
        <v>24.83537116261494</v>
      </c>
      <c r="F57" s="20">
        <f t="shared" si="10"/>
        <v>22.995714039458278</v>
      </c>
      <c r="G57" s="20">
        <f t="shared" si="10"/>
        <v>21.292327814313218</v>
      </c>
      <c r="H57" s="20">
        <f t="shared" si="10"/>
        <v>19.715118346586308</v>
      </c>
      <c r="I57" s="20">
        <f t="shared" si="10"/>
        <v>18.254739209802139</v>
      </c>
      <c r="J57" s="20">
        <f t="shared" si="10"/>
        <v>16.902536305372351</v>
      </c>
      <c r="K57" s="20">
        <f t="shared" si="10"/>
        <v>15.650496579048474</v>
      </c>
      <c r="L57" s="20">
        <f t="shared" si="10"/>
        <v>34.368685883822131</v>
      </c>
      <c r="M57" s="20">
        <f t="shared" si="10"/>
        <v>23.101524355203779</v>
      </c>
      <c r="N57" s="20">
        <f t="shared" si="10"/>
        <v>12.423868772424546</v>
      </c>
      <c r="O57" s="20">
        <f t="shared" si="10"/>
        <v>21.008941247390801</v>
      </c>
      <c r="P57" s="20">
        <f t="shared" si="10"/>
        <v>10.651464996934623</v>
      </c>
      <c r="Q57" s="20">
        <f t="shared" si="10"/>
        <v>19.192676331629727</v>
      </c>
      <c r="R57" s="20">
        <f t="shared" si="10"/>
        <v>9.1319144349576664</v>
      </c>
      <c r="S57" s="20">
        <f t="shared" si="10"/>
        <v>17.613539748391172</v>
      </c>
      <c r="T57" s="20">
        <f t="shared" si="10"/>
        <v>7.8291447487634303</v>
      </c>
      <c r="U57" s="20">
        <f t="shared" si="10"/>
        <v>773.51007994953636</v>
      </c>
      <c r="V57" s="20">
        <f t="shared" si="10"/>
        <v>27.27152624557786</v>
      </c>
      <c r="W57" s="20">
        <f t="shared" si="10"/>
        <v>15.038719862169184</v>
      </c>
      <c r="X57" s="20">
        <f t="shared" si="10"/>
        <v>5.7546551122057092</v>
      </c>
      <c r="Y57" s="20">
        <f t="shared" si="10"/>
        <v>13.989427515174285</v>
      </c>
      <c r="Z57" s="20">
        <f t="shared" si="10"/>
        <v>4.9336892251420688</v>
      </c>
      <c r="AA57" s="20">
        <f t="shared" si="10"/>
        <v>13.069539205955172</v>
      </c>
      <c r="AB57" s="20">
        <f t="shared" si="10"/>
        <v>4.2298433000189206</v>
      </c>
      <c r="AC57" s="20">
        <f t="shared" si="10"/>
        <v>12.26122451106432</v>
      </c>
      <c r="AD57" s="20">
        <f t="shared" si="10"/>
        <v>3.6264088648996231</v>
      </c>
      <c r="AE57" s="20">
        <f t="shared" si="10"/>
        <v>11.548592937758452</v>
      </c>
      <c r="AF57" s="20">
        <f t="shared" si="10"/>
        <v>19.612058450715164</v>
      </c>
      <c r="AG57" s="20">
        <f t="shared" si="10"/>
        <v>10.918570511454909</v>
      </c>
      <c r="AH57" s="20">
        <f t="shared" si="10"/>
        <v>2.6655187741469226</v>
      </c>
      <c r="AI57" s="20">
        <f t="shared" si="10"/>
        <v>10.359727112057625</v>
      </c>
      <c r="AJ57" s="20">
        <f t="shared" si="10"/>
        <v>2.2852527213193783</v>
      </c>
      <c r="AK57" s="20">
        <f t="shared" si="10"/>
        <v>9.8621589173281237</v>
      </c>
      <c r="AL57" s="20">
        <f t="shared" si="10"/>
        <v>1.959235872187395</v>
      </c>
      <c r="AM57" s="20">
        <f t="shared" si="10"/>
        <v>9.4175426851576347</v>
      </c>
      <c r="AN57" s="20">
        <f t="shared" si="10"/>
        <v>1.6797289713540766</v>
      </c>
      <c r="AO57" s="20">
        <f t="shared" si="10"/>
        <v>171.48984448421695</v>
      </c>
      <c r="AP57" s="20">
        <f t="shared" si="10"/>
        <v>61.588395181688568</v>
      </c>
      <c r="AQ57" s="20">
        <f t="shared" si="10"/>
        <v>8.6591181846746981</v>
      </c>
      <c r="AR57" s="20">
        <f t="shared" si="10"/>
        <v>1.234650938552325</v>
      </c>
      <c r="AS57" s="20">
        <f t="shared" si="10"/>
        <v>8.3338477630541732</v>
      </c>
      <c r="AT57" s="20">
        <f t="shared" si="10"/>
        <v>1.0585141791429395</v>
      </c>
      <c r="AU57" s="20">
        <f t="shared" si="10"/>
        <v>8.0382143728848945</v>
      </c>
      <c r="AV57" s="20">
        <f t="shared" si="10"/>
        <v>0.90750529761911825</v>
      </c>
      <c r="AW57" s="20">
        <f t="shared" si="10"/>
        <v>7.768299327106349</v>
      </c>
      <c r="AX57" s="20">
        <f t="shared" si="10"/>
        <v>0.77803952127839349</v>
      </c>
      <c r="AY57" s="20">
        <f t="shared" si="10"/>
        <v>7.5207189984082312</v>
      </c>
      <c r="AZ57" s="18"/>
    </row>
    <row r="58" spans="1:52" ht="12.75" customHeight="1">
      <c r="B58" s="29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  <c r="AE58" s="17"/>
      <c r="AF58" s="17"/>
      <c r="AG58" s="17"/>
      <c r="AH58" s="17"/>
      <c r="AI58" s="17"/>
      <c r="AJ58" s="17"/>
      <c r="AK58" s="17"/>
      <c r="AL58" s="17"/>
      <c r="AM58" s="17"/>
      <c r="AN58" s="17"/>
      <c r="AO58" s="17"/>
      <c r="AP58" s="17"/>
      <c r="AQ58" s="17"/>
      <c r="AR58" s="17"/>
      <c r="AS58" s="17"/>
      <c r="AT58" s="17"/>
      <c r="AU58" s="17"/>
      <c r="AV58" s="17"/>
      <c r="AW58" s="17"/>
      <c r="AX58" s="17"/>
      <c r="AY58" s="17"/>
      <c r="AZ58" s="18"/>
    </row>
    <row r="59" spans="1:52" ht="12.75" customHeight="1">
      <c r="A59" s="4" t="s">
        <v>150</v>
      </c>
      <c r="B59" s="28">
        <f t="shared" ref="B59:AY59" si="11">1/(1+$B$32)^B38</f>
        <v>1</v>
      </c>
      <c r="C59" s="20">
        <f t="shared" si="11"/>
        <v>0.90909090909090906</v>
      </c>
      <c r="D59" s="20">
        <f t="shared" si="11"/>
        <v>0.82644628099173545</v>
      </c>
      <c r="E59" s="20">
        <f t="shared" si="11"/>
        <v>0.75131480090157754</v>
      </c>
      <c r="F59" s="20">
        <f t="shared" si="11"/>
        <v>0.68301345536507052</v>
      </c>
      <c r="G59" s="20">
        <f t="shared" si="11"/>
        <v>0.62092132305915493</v>
      </c>
      <c r="H59" s="20">
        <f t="shared" si="11"/>
        <v>0.56447393005377722</v>
      </c>
      <c r="I59" s="20">
        <f t="shared" si="11"/>
        <v>0.51315811823070645</v>
      </c>
      <c r="J59" s="20">
        <f t="shared" si="11"/>
        <v>0.46650738020973315</v>
      </c>
      <c r="K59" s="20">
        <f t="shared" si="11"/>
        <v>0.42409761837248466</v>
      </c>
      <c r="L59" s="20">
        <f t="shared" si="11"/>
        <v>0.38554328942953148</v>
      </c>
      <c r="M59" s="20">
        <f t="shared" si="11"/>
        <v>0.3504938994813922</v>
      </c>
      <c r="N59" s="20">
        <f t="shared" si="11"/>
        <v>0.31863081771035656</v>
      </c>
      <c r="O59" s="20">
        <f t="shared" si="11"/>
        <v>0.28966437973668779</v>
      </c>
      <c r="P59" s="20">
        <f t="shared" si="11"/>
        <v>0.26333125430607973</v>
      </c>
      <c r="Q59" s="20">
        <f t="shared" si="11"/>
        <v>0.23939204936916339</v>
      </c>
      <c r="R59" s="20">
        <f t="shared" si="11"/>
        <v>0.21762913579014853</v>
      </c>
      <c r="S59" s="20">
        <f t="shared" si="11"/>
        <v>0.19784466890013502</v>
      </c>
      <c r="T59" s="20">
        <f t="shared" si="11"/>
        <v>0.17985878990921364</v>
      </c>
      <c r="U59" s="20">
        <f t="shared" si="11"/>
        <v>0.16350799082655781</v>
      </c>
      <c r="V59" s="20">
        <f t="shared" si="11"/>
        <v>0.14864362802414349</v>
      </c>
      <c r="W59" s="20">
        <f t="shared" si="11"/>
        <v>0.13513057093103953</v>
      </c>
      <c r="X59" s="20">
        <f t="shared" si="11"/>
        <v>0.12284597357367227</v>
      </c>
      <c r="Y59" s="20">
        <f t="shared" si="11"/>
        <v>0.11167815779424752</v>
      </c>
      <c r="Z59" s="20">
        <f t="shared" si="11"/>
        <v>0.10152559799477048</v>
      </c>
      <c r="AA59" s="20">
        <f t="shared" si="11"/>
        <v>9.2295998177064048E-2</v>
      </c>
      <c r="AB59" s="20">
        <f t="shared" si="11"/>
        <v>8.3905452888240042E-2</v>
      </c>
      <c r="AC59" s="20">
        <f t="shared" si="11"/>
        <v>7.6277684443854576E-2</v>
      </c>
      <c r="AD59" s="20">
        <f t="shared" si="11"/>
        <v>6.9343349494413245E-2</v>
      </c>
      <c r="AE59" s="20">
        <f t="shared" si="11"/>
        <v>6.3039408631284766E-2</v>
      </c>
      <c r="AF59" s="20">
        <f t="shared" si="11"/>
        <v>5.7308553301167964E-2</v>
      </c>
      <c r="AG59" s="20">
        <f t="shared" si="11"/>
        <v>5.2098684819243603E-2</v>
      </c>
      <c r="AH59" s="20">
        <f t="shared" si="11"/>
        <v>4.7362440744766907E-2</v>
      </c>
      <c r="AI59" s="20">
        <f t="shared" si="11"/>
        <v>4.3056764313424457E-2</v>
      </c>
      <c r="AJ59" s="20">
        <f t="shared" si="11"/>
        <v>3.9142513012204054E-2</v>
      </c>
      <c r="AK59" s="20">
        <f t="shared" si="11"/>
        <v>3.5584102738367311E-2</v>
      </c>
      <c r="AL59" s="20">
        <f t="shared" si="11"/>
        <v>3.2349184307606652E-2</v>
      </c>
      <c r="AM59" s="20">
        <f t="shared" si="11"/>
        <v>2.94083493705515E-2</v>
      </c>
      <c r="AN59" s="20">
        <f t="shared" si="11"/>
        <v>2.6734863064137721E-2</v>
      </c>
      <c r="AO59" s="20">
        <f t="shared" si="11"/>
        <v>2.4304420967397926E-2</v>
      </c>
      <c r="AP59" s="20">
        <f t="shared" si="11"/>
        <v>2.2094928152179935E-2</v>
      </c>
      <c r="AQ59" s="20">
        <f t="shared" si="11"/>
        <v>2.0086298320163575E-2</v>
      </c>
      <c r="AR59" s="20">
        <f t="shared" si="11"/>
        <v>1.8260271200148705E-2</v>
      </c>
      <c r="AS59" s="20">
        <f t="shared" si="11"/>
        <v>1.6600246545589729E-2</v>
      </c>
      <c r="AT59" s="20">
        <f t="shared" si="11"/>
        <v>1.5091133223263388E-2</v>
      </c>
      <c r="AU59" s="20">
        <f t="shared" si="11"/>
        <v>1.3719212021148534E-2</v>
      </c>
      <c r="AV59" s="20">
        <f t="shared" si="11"/>
        <v>1.2472010928316847E-2</v>
      </c>
      <c r="AW59" s="20">
        <f t="shared" si="11"/>
        <v>1.1338191753015316E-2</v>
      </c>
      <c r="AX59" s="20">
        <f t="shared" si="11"/>
        <v>1.0307447048195742E-2</v>
      </c>
      <c r="AY59" s="20">
        <f t="shared" si="11"/>
        <v>9.3704064074506734E-3</v>
      </c>
      <c r="AZ59" s="18"/>
    </row>
    <row r="60" spans="1:52" ht="12.75" customHeight="1">
      <c r="A60" s="4" t="s">
        <v>151</v>
      </c>
      <c r="B60" s="20">
        <f t="shared" ref="B60:AY60" si="12">B59*B43</f>
        <v>61.268000000000001</v>
      </c>
      <c r="C60" s="20">
        <f t="shared" si="12"/>
        <v>0.23241816363636364</v>
      </c>
      <c r="D60" s="20">
        <f t="shared" si="12"/>
        <v>0.21128923966942148</v>
      </c>
      <c r="E60" s="20">
        <f t="shared" si="12"/>
        <v>0.19208112697220131</v>
      </c>
      <c r="F60" s="20">
        <f t="shared" si="12"/>
        <v>0.17461920633836484</v>
      </c>
      <c r="G60" s="20">
        <f t="shared" si="12"/>
        <v>0.1587447330348771</v>
      </c>
      <c r="H60" s="20">
        <f t="shared" si="12"/>
        <v>0.14431339366807008</v>
      </c>
      <c r="I60" s="20">
        <f t="shared" si="12"/>
        <v>0.13119399424370004</v>
      </c>
      <c r="J60" s="20">
        <f t="shared" si="12"/>
        <v>0.11926726749427277</v>
      </c>
      <c r="K60" s="20">
        <f t="shared" si="12"/>
        <v>0.10842478863115707</v>
      </c>
      <c r="L60" s="20">
        <f t="shared" si="12"/>
        <v>9.856798966468823E-2</v>
      </c>
      <c r="M60" s="20">
        <f t="shared" si="12"/>
        <v>8.9607263331534751E-2</v>
      </c>
      <c r="N60" s="20">
        <f t="shared" si="12"/>
        <v>8.1461148483213411E-2</v>
      </c>
      <c r="O60" s="20">
        <f t="shared" si="12"/>
        <v>7.4055589530194005E-2</v>
      </c>
      <c r="P60" s="20">
        <f t="shared" si="12"/>
        <v>6.7323263209267264E-2</v>
      </c>
      <c r="Q60" s="20">
        <f t="shared" si="12"/>
        <v>6.1202966553879329E-2</v>
      </c>
      <c r="R60" s="20">
        <f t="shared" si="12"/>
        <v>5.5639060503526662E-2</v>
      </c>
      <c r="S60" s="20">
        <f t="shared" si="12"/>
        <v>5.0580964094115145E-2</v>
      </c>
      <c r="T60" s="20">
        <f t="shared" si="12"/>
        <v>4.598269463101376E-2</v>
      </c>
      <c r="U60" s="20">
        <f t="shared" si="12"/>
        <v>4.1802449664557956E-2</v>
      </c>
      <c r="V60" s="20">
        <f t="shared" si="12"/>
        <v>3.8002226967779967E-2</v>
      </c>
      <c r="W60" s="20">
        <f t="shared" si="12"/>
        <v>3.4547479061618147E-2</v>
      </c>
      <c r="X60" s="20">
        <f t="shared" si="12"/>
        <v>3.1406799146925582E-2</v>
      </c>
      <c r="Y60" s="20">
        <f t="shared" si="12"/>
        <v>2.8551635588114164E-2</v>
      </c>
      <c r="Z60" s="20">
        <f t="shared" si="12"/>
        <v>2.5956032352831063E-2</v>
      </c>
      <c r="AA60" s="20">
        <f t="shared" si="12"/>
        <v>2.3596393048028231E-2</v>
      </c>
      <c r="AB60" s="20">
        <f t="shared" si="12"/>
        <v>2.1451266407298393E-2</v>
      </c>
      <c r="AC60" s="20">
        <f t="shared" si="12"/>
        <v>1.9501151279362174E-2</v>
      </c>
      <c r="AD60" s="20">
        <f t="shared" si="12"/>
        <v>1.7728319344874701E-2</v>
      </c>
      <c r="AE60" s="20">
        <f t="shared" si="12"/>
        <v>1.6116653949886092E-2</v>
      </c>
      <c r="AF60" s="20">
        <f t="shared" si="12"/>
        <v>1.4651503590805536E-2</v>
      </c>
      <c r="AG60" s="20">
        <f t="shared" si="12"/>
        <v>1.3319548718914123E-2</v>
      </c>
      <c r="AH60" s="20">
        <f t="shared" si="12"/>
        <v>1.2108680653558293E-2</v>
      </c>
      <c r="AI60" s="20">
        <f t="shared" si="12"/>
        <v>1.100789150323481E-2</v>
      </c>
      <c r="AJ60" s="20">
        <f t="shared" si="12"/>
        <v>1.0007174093849828E-2</v>
      </c>
      <c r="AK60" s="20">
        <f t="shared" si="12"/>
        <v>9.097430994408932E-3</v>
      </c>
      <c r="AL60" s="20">
        <f t="shared" si="12"/>
        <v>8.270391813099031E-3</v>
      </c>
      <c r="AM60" s="20">
        <f t="shared" si="12"/>
        <v>7.5185380119082096E-3</v>
      </c>
      <c r="AN60" s="20">
        <f t="shared" si="12"/>
        <v>6.8350345562801888E-3</v>
      </c>
      <c r="AO60" s="20">
        <f t="shared" si="12"/>
        <v>6.2136677784365348E-3</v>
      </c>
      <c r="AP60" s="20">
        <f t="shared" si="12"/>
        <v>5.6487888894877596E-3</v>
      </c>
      <c r="AQ60" s="20">
        <f t="shared" si="12"/>
        <v>5.1352626268070531E-3</v>
      </c>
      <c r="AR60" s="20">
        <f t="shared" si="12"/>
        <v>4.6684205698245941E-3</v>
      </c>
      <c r="AS60" s="20">
        <f t="shared" si="12"/>
        <v>4.2440186998405393E-3</v>
      </c>
      <c r="AT60" s="20">
        <f t="shared" si="12"/>
        <v>3.8581988180368537E-3</v>
      </c>
      <c r="AU60" s="20">
        <f t="shared" si="12"/>
        <v>3.5074534709425937E-3</v>
      </c>
      <c r="AV60" s="20">
        <f t="shared" si="12"/>
        <v>3.188594064493267E-3</v>
      </c>
      <c r="AW60" s="20">
        <f t="shared" si="12"/>
        <v>2.8987218768120608E-3</v>
      </c>
      <c r="AX60" s="20">
        <f t="shared" si="12"/>
        <v>2.6352017061927824E-3</v>
      </c>
      <c r="AY60" s="20">
        <f t="shared" si="12"/>
        <v>2.395637914720711E-3</v>
      </c>
      <c r="AZ60" s="18"/>
    </row>
    <row r="61" spans="1:52" ht="12.75" customHeight="1">
      <c r="A61" s="4" t="s">
        <v>152</v>
      </c>
      <c r="B61" s="20">
        <f t="shared" ref="B61:AY61" si="13">B49*B59</f>
        <v>31.285415077999996</v>
      </c>
      <c r="C61" s="20">
        <f t="shared" si="13"/>
        <v>28.44128643454545</v>
      </c>
      <c r="D61" s="20">
        <f t="shared" si="13"/>
        <v>25.855714940495861</v>
      </c>
      <c r="E61" s="20">
        <f t="shared" si="13"/>
        <v>23.505195400450781</v>
      </c>
      <c r="F61" s="20">
        <f t="shared" si="13"/>
        <v>21.368359454955254</v>
      </c>
      <c r="G61" s="20">
        <f t="shared" si="13"/>
        <v>19.425781322686593</v>
      </c>
      <c r="H61" s="20">
        <f t="shared" si="13"/>
        <v>17.659801202442356</v>
      </c>
      <c r="I61" s="20">
        <f t="shared" si="13"/>
        <v>16.054364729493049</v>
      </c>
      <c r="J61" s="20">
        <f t="shared" si="13"/>
        <v>14.594877026811863</v>
      </c>
      <c r="K61" s="20">
        <f t="shared" si="13"/>
        <v>13.268070024374421</v>
      </c>
      <c r="L61" s="20">
        <f t="shared" si="13"/>
        <v>28.607086562919296</v>
      </c>
      <c r="M61" s="20">
        <f t="shared" si="13"/>
        <v>18.879148883972519</v>
      </c>
      <c r="N61" s="20">
        <f t="shared" si="13"/>
        <v>9.9684973887110573</v>
      </c>
      <c r="O61" s="20">
        <f t="shared" si="13"/>
        <v>16.550384233946804</v>
      </c>
      <c r="P61" s="20">
        <f t="shared" si="13"/>
        <v>8.2384275939760787</v>
      </c>
      <c r="Q61" s="20">
        <f t="shared" si="13"/>
        <v>14.574766116066474</v>
      </c>
      <c r="R61" s="20">
        <f t="shared" si="13"/>
        <v>6.8086178462612219</v>
      </c>
      <c r="S61" s="20">
        <f t="shared" si="13"/>
        <v>12.893619193191276</v>
      </c>
      <c r="T61" s="20">
        <f t="shared" si="13"/>
        <v>5.6269568977365463</v>
      </c>
      <c r="U61" s="20">
        <f t="shared" si="13"/>
        <v>545.82863263698744</v>
      </c>
      <c r="V61" s="20">
        <f t="shared" si="13"/>
        <v>18.894301900476737</v>
      </c>
      <c r="W61" s="20">
        <f t="shared" si="13"/>
        <v>10.229710570348676</v>
      </c>
      <c r="X61" s="20">
        <f t="shared" si="13"/>
        <v>3.8432872739133557</v>
      </c>
      <c r="Y61" s="20">
        <f t="shared" si="13"/>
        <v>9.1730668800502837</v>
      </c>
      <c r="Z61" s="20">
        <f t="shared" si="13"/>
        <v>3.1762704743085588</v>
      </c>
      <c r="AA61" s="20">
        <f t="shared" si="13"/>
        <v>8.2610839228746258</v>
      </c>
      <c r="AB61" s="20">
        <f t="shared" si="13"/>
        <v>2.6250169209161633</v>
      </c>
      <c r="AC61" s="20">
        <f t="shared" si="13"/>
        <v>7.4708969086731525</v>
      </c>
      <c r="AD61" s="20">
        <f t="shared" si="13"/>
        <v>2.1694354718315396</v>
      </c>
      <c r="AE61" s="20">
        <f t="shared" si="13"/>
        <v>6.7831295744065283</v>
      </c>
      <c r="AF61" s="20">
        <f t="shared" si="13"/>
        <v>11.309809472951883</v>
      </c>
      <c r="AG61" s="20">
        <f t="shared" si="13"/>
        <v>6.1819994669845242</v>
      </c>
      <c r="AH61" s="20">
        <f t="shared" si="13"/>
        <v>1.4817536178072119</v>
      </c>
      <c r="AI61" s="20">
        <f t="shared" si="13"/>
        <v>5.6542321615545177</v>
      </c>
      <c r="AJ61" s="20">
        <f t="shared" si="13"/>
        <v>1.2245897667828198</v>
      </c>
      <c r="AK61" s="20">
        <f t="shared" si="13"/>
        <v>5.1887107109732256</v>
      </c>
      <c r="AL61" s="20">
        <f t="shared" si="13"/>
        <v>1.012057658498198</v>
      </c>
      <c r="AM61" s="20">
        <f t="shared" si="13"/>
        <v>4.77625163637948</v>
      </c>
      <c r="AN61" s="20">
        <f t="shared" si="13"/>
        <v>0.83641128801503939</v>
      </c>
      <c r="AO61" s="20">
        <f t="shared" si="13"/>
        <v>83.83978372534061</v>
      </c>
      <c r="AP61" s="20">
        <f t="shared" si="13"/>
        <v>29.562536950315991</v>
      </c>
      <c r="AQ61" s="20">
        <f t="shared" si="13"/>
        <v>4.0808210492982466</v>
      </c>
      <c r="AR61" s="20">
        <f t="shared" si="13"/>
        <v>0.57128016393350134</v>
      </c>
      <c r="AS61" s="20">
        <f t="shared" si="13"/>
        <v>3.7860085198032394</v>
      </c>
      <c r="AT61" s="20">
        <f t="shared" si="13"/>
        <v>0.47213236688719107</v>
      </c>
      <c r="AU61" s="20">
        <f t="shared" si="13"/>
        <v>3.5201222725654411</v>
      </c>
      <c r="AV61" s="20">
        <f t="shared" si="13"/>
        <v>0.39019203874974462</v>
      </c>
      <c r="AW61" s="20">
        <f t="shared" si="13"/>
        <v>3.2793385687668231</v>
      </c>
      <c r="AX61" s="20">
        <f t="shared" si="13"/>
        <v>0.32247275929730962</v>
      </c>
      <c r="AY61" s="20">
        <f t="shared" si="13"/>
        <v>3.0604254741549775</v>
      </c>
      <c r="AZ61" s="18"/>
    </row>
    <row r="62" spans="1:52" ht="12.75" customHeight="1"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7"/>
      <c r="AF62" s="17"/>
      <c r="AG62" s="17"/>
      <c r="AH62" s="17"/>
      <c r="AI62" s="17"/>
      <c r="AJ62" s="17"/>
      <c r="AK62" s="17"/>
      <c r="AL62" s="17"/>
      <c r="AM62" s="17"/>
      <c r="AN62" s="17"/>
      <c r="AO62" s="17"/>
      <c r="AP62" s="17"/>
      <c r="AQ62" s="17"/>
      <c r="AR62" s="17"/>
      <c r="AS62" s="17"/>
      <c r="AT62" s="17"/>
      <c r="AU62" s="17"/>
      <c r="AV62" s="17"/>
      <c r="AW62" s="17"/>
      <c r="AX62" s="17"/>
      <c r="AY62" s="17"/>
      <c r="AZ62" s="17"/>
    </row>
    <row r="63" spans="1:52" ht="12.75" customHeight="1">
      <c r="A63" s="4" t="s">
        <v>153</v>
      </c>
      <c r="B63" s="20">
        <f>SUM(B53:AY53)-SUM(B52:AY52)</f>
        <v>4950.7196834416081</v>
      </c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17"/>
      <c r="AM63" s="17"/>
      <c r="AN63" s="17"/>
      <c r="AO63" s="17"/>
      <c r="AP63" s="17"/>
      <c r="AQ63" s="17"/>
      <c r="AR63" s="17"/>
      <c r="AS63" s="17"/>
      <c r="AT63" s="17"/>
      <c r="AU63" s="17"/>
      <c r="AV63" s="17"/>
      <c r="AW63" s="17"/>
      <c r="AX63" s="17"/>
      <c r="AY63" s="17"/>
      <c r="AZ63" s="17"/>
    </row>
    <row r="64" spans="1:52" ht="12.75" customHeight="1">
      <c r="A64" s="4" t="s">
        <v>154</v>
      </c>
      <c r="B64" s="20">
        <f>SUM(B57:AY57)-SUM(B56:AY56)</f>
        <v>1549.0241443739526</v>
      </c>
    </row>
    <row r="65" spans="1:52" ht="12.75" customHeight="1">
      <c r="A65" s="4" t="s">
        <v>155</v>
      </c>
      <c r="B65" s="20">
        <f>SUM(B61:AY61)-SUM(B60:AY60)</f>
        <v>1058.8114891140312</v>
      </c>
    </row>
    <row r="66" spans="1:52" ht="12.75" customHeight="1">
      <c r="AU66" s="17">
        <v>4950.7196834416036</v>
      </c>
      <c r="AV66" s="17">
        <v>1849.8254051469894</v>
      </c>
      <c r="AW66" s="17">
        <v>629.32445707416196</v>
      </c>
    </row>
    <row r="67" spans="1:52" ht="12.75" customHeight="1"/>
    <row r="68" spans="1:52" ht="12.75" customHeight="1"/>
    <row r="69" spans="1:52" ht="12.75" customHeight="1"/>
    <row r="70" spans="1:52" ht="12.75" customHeight="1"/>
    <row r="71" spans="1:52" ht="12.75" customHeight="1">
      <c r="A71" s="1" t="s">
        <v>156</v>
      </c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</row>
    <row r="72" spans="1:52" ht="12.75" customHeight="1"/>
    <row r="73" spans="1:52" ht="12.75" customHeight="1">
      <c r="B73" s="19">
        <v>0</v>
      </c>
      <c r="C73" s="19">
        <v>1</v>
      </c>
      <c r="D73" s="19">
        <v>2</v>
      </c>
      <c r="E73" s="19">
        <v>3</v>
      </c>
      <c r="F73" s="19">
        <v>4</v>
      </c>
      <c r="G73" s="19">
        <v>5</v>
      </c>
      <c r="H73" s="19">
        <v>6</v>
      </c>
      <c r="I73" s="19">
        <v>7</v>
      </c>
      <c r="J73" s="19">
        <v>8</v>
      </c>
      <c r="K73" s="19">
        <v>9</v>
      </c>
      <c r="L73" s="19">
        <v>10</v>
      </c>
      <c r="M73" s="19">
        <v>11</v>
      </c>
      <c r="N73" s="19">
        <v>12</v>
      </c>
      <c r="O73" s="19">
        <v>13</v>
      </c>
      <c r="P73" s="19">
        <v>14</v>
      </c>
      <c r="Q73" s="19">
        <v>15</v>
      </c>
      <c r="R73" s="19">
        <v>16</v>
      </c>
      <c r="S73" s="19">
        <v>17</v>
      </c>
      <c r="T73" s="19">
        <v>18</v>
      </c>
      <c r="U73" s="19">
        <v>19</v>
      </c>
      <c r="V73" s="19">
        <v>20</v>
      </c>
      <c r="W73" s="19">
        <v>21</v>
      </c>
      <c r="X73" s="19">
        <v>22</v>
      </c>
      <c r="Y73" s="19">
        <v>23</v>
      </c>
      <c r="Z73" s="19">
        <v>24</v>
      </c>
      <c r="AA73" s="19">
        <v>25</v>
      </c>
      <c r="AB73" s="19">
        <v>26</v>
      </c>
      <c r="AC73" s="19">
        <v>27</v>
      </c>
      <c r="AD73" s="19">
        <v>28</v>
      </c>
      <c r="AE73" s="19">
        <v>29</v>
      </c>
      <c r="AF73" s="19">
        <v>30</v>
      </c>
      <c r="AG73" s="19">
        <v>31</v>
      </c>
      <c r="AH73" s="19">
        <v>32</v>
      </c>
      <c r="AI73" s="19">
        <v>33</v>
      </c>
      <c r="AJ73" s="19">
        <v>34</v>
      </c>
      <c r="AK73" s="19">
        <v>35</v>
      </c>
      <c r="AL73" s="19">
        <v>36</v>
      </c>
      <c r="AM73" s="19">
        <v>37</v>
      </c>
      <c r="AN73" s="19">
        <v>38</v>
      </c>
      <c r="AO73" s="19">
        <v>39</v>
      </c>
      <c r="AP73" s="19">
        <v>40</v>
      </c>
      <c r="AQ73" s="19">
        <v>41</v>
      </c>
      <c r="AR73" s="19">
        <v>42</v>
      </c>
      <c r="AS73" s="19">
        <v>43</v>
      </c>
      <c r="AT73" s="19">
        <v>44</v>
      </c>
      <c r="AU73" s="19">
        <v>45</v>
      </c>
      <c r="AV73" s="19">
        <v>46</v>
      </c>
      <c r="AW73" s="19">
        <v>47</v>
      </c>
      <c r="AX73" s="19">
        <v>48</v>
      </c>
      <c r="AY73" s="19">
        <v>49</v>
      </c>
      <c r="AZ73" s="30"/>
    </row>
    <row r="74" spans="1:52" ht="12.75" customHeight="1">
      <c r="A74" s="4" t="s">
        <v>53</v>
      </c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18"/>
    </row>
    <row r="75" spans="1:52" ht="12.75" customHeight="1">
      <c r="A75" s="4" t="s">
        <v>58</v>
      </c>
      <c r="B75" s="20">
        <f t="shared" ref="B75:AY75" si="14">$B$5*$P$5</f>
        <v>6.9222340000000007E-2</v>
      </c>
      <c r="C75" s="20">
        <f t="shared" si="14"/>
        <v>6.9222340000000007E-2</v>
      </c>
      <c r="D75" s="20">
        <f t="shared" si="14"/>
        <v>6.9222340000000007E-2</v>
      </c>
      <c r="E75" s="20">
        <f t="shared" si="14"/>
        <v>6.9222340000000007E-2</v>
      </c>
      <c r="F75" s="20">
        <f t="shared" si="14"/>
        <v>6.9222340000000007E-2</v>
      </c>
      <c r="G75" s="20">
        <f t="shared" si="14"/>
        <v>6.9222340000000007E-2</v>
      </c>
      <c r="H75" s="20">
        <f t="shared" si="14"/>
        <v>6.9222340000000007E-2</v>
      </c>
      <c r="I75" s="20">
        <f t="shared" si="14"/>
        <v>6.9222340000000007E-2</v>
      </c>
      <c r="J75" s="20">
        <f t="shared" si="14"/>
        <v>6.9222340000000007E-2</v>
      </c>
      <c r="K75" s="20">
        <f t="shared" si="14"/>
        <v>6.9222340000000007E-2</v>
      </c>
      <c r="L75" s="20">
        <f t="shared" si="14"/>
        <v>6.9222340000000007E-2</v>
      </c>
      <c r="M75" s="20">
        <f t="shared" si="14"/>
        <v>6.9222340000000007E-2</v>
      </c>
      <c r="N75" s="20">
        <f t="shared" si="14"/>
        <v>6.9222340000000007E-2</v>
      </c>
      <c r="O75" s="20">
        <f t="shared" si="14"/>
        <v>6.9222340000000007E-2</v>
      </c>
      <c r="P75" s="20">
        <f t="shared" si="14"/>
        <v>6.9222340000000007E-2</v>
      </c>
      <c r="Q75" s="20">
        <f t="shared" si="14"/>
        <v>6.9222340000000007E-2</v>
      </c>
      <c r="R75" s="20">
        <f t="shared" si="14"/>
        <v>6.9222340000000007E-2</v>
      </c>
      <c r="S75" s="20">
        <f t="shared" si="14"/>
        <v>6.9222340000000007E-2</v>
      </c>
      <c r="T75" s="20">
        <f t="shared" si="14"/>
        <v>6.9222340000000007E-2</v>
      </c>
      <c r="U75" s="20">
        <f t="shared" si="14"/>
        <v>6.9222340000000007E-2</v>
      </c>
      <c r="V75" s="20">
        <f t="shared" si="14"/>
        <v>6.9222340000000007E-2</v>
      </c>
      <c r="W75" s="20">
        <f t="shared" si="14"/>
        <v>6.9222340000000007E-2</v>
      </c>
      <c r="X75" s="20">
        <f t="shared" si="14"/>
        <v>6.9222340000000007E-2</v>
      </c>
      <c r="Y75" s="20">
        <f t="shared" si="14"/>
        <v>6.9222340000000007E-2</v>
      </c>
      <c r="Z75" s="20">
        <f t="shared" si="14"/>
        <v>6.9222340000000007E-2</v>
      </c>
      <c r="AA75" s="20">
        <f t="shared" si="14"/>
        <v>6.9222340000000007E-2</v>
      </c>
      <c r="AB75" s="20">
        <f t="shared" si="14"/>
        <v>6.9222340000000007E-2</v>
      </c>
      <c r="AC75" s="20">
        <f t="shared" si="14"/>
        <v>6.9222340000000007E-2</v>
      </c>
      <c r="AD75" s="20">
        <f t="shared" si="14"/>
        <v>6.9222340000000007E-2</v>
      </c>
      <c r="AE75" s="20">
        <f t="shared" si="14"/>
        <v>6.9222340000000007E-2</v>
      </c>
      <c r="AF75" s="20">
        <f t="shared" si="14"/>
        <v>6.9222340000000007E-2</v>
      </c>
      <c r="AG75" s="20">
        <f t="shared" si="14"/>
        <v>6.9222340000000007E-2</v>
      </c>
      <c r="AH75" s="20">
        <f t="shared" si="14"/>
        <v>6.9222340000000007E-2</v>
      </c>
      <c r="AI75" s="20">
        <f t="shared" si="14"/>
        <v>6.9222340000000007E-2</v>
      </c>
      <c r="AJ75" s="20">
        <f t="shared" si="14"/>
        <v>6.9222340000000007E-2</v>
      </c>
      <c r="AK75" s="20">
        <f t="shared" si="14"/>
        <v>6.9222340000000007E-2</v>
      </c>
      <c r="AL75" s="20">
        <f t="shared" si="14"/>
        <v>6.9222340000000007E-2</v>
      </c>
      <c r="AM75" s="20">
        <f t="shared" si="14"/>
        <v>6.9222340000000007E-2</v>
      </c>
      <c r="AN75" s="20">
        <f t="shared" si="14"/>
        <v>6.9222340000000007E-2</v>
      </c>
      <c r="AO75" s="20">
        <f t="shared" si="14"/>
        <v>6.9222340000000007E-2</v>
      </c>
      <c r="AP75" s="20">
        <f t="shared" si="14"/>
        <v>6.9222340000000007E-2</v>
      </c>
      <c r="AQ75" s="20">
        <f t="shared" si="14"/>
        <v>6.9222340000000007E-2</v>
      </c>
      <c r="AR75" s="20">
        <f t="shared" si="14"/>
        <v>6.9222340000000007E-2</v>
      </c>
      <c r="AS75" s="20">
        <f t="shared" si="14"/>
        <v>6.9222340000000007E-2</v>
      </c>
      <c r="AT75" s="20">
        <f t="shared" si="14"/>
        <v>6.9222340000000007E-2</v>
      </c>
      <c r="AU75" s="20">
        <f t="shared" si="14"/>
        <v>6.9222340000000007E-2</v>
      </c>
      <c r="AV75" s="20">
        <f t="shared" si="14"/>
        <v>6.9222340000000007E-2</v>
      </c>
      <c r="AW75" s="20">
        <f t="shared" si="14"/>
        <v>6.9222340000000007E-2</v>
      </c>
      <c r="AX75" s="20">
        <f t="shared" si="14"/>
        <v>6.9222340000000007E-2</v>
      </c>
      <c r="AY75" s="20">
        <f t="shared" si="14"/>
        <v>6.9222340000000007E-2</v>
      </c>
      <c r="AZ75" s="18"/>
    </row>
    <row r="76" spans="1:52" ht="12.75" customHeight="1">
      <c r="A76" s="4" t="s">
        <v>62</v>
      </c>
      <c r="B76" s="4">
        <f>P6*B6</f>
        <v>418.12799999999999</v>
      </c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18"/>
    </row>
    <row r="77" spans="1:52" ht="12.75" customHeight="1">
      <c r="A77" s="4" t="s">
        <v>64</v>
      </c>
      <c r="B77" s="4"/>
      <c r="C77" s="20">
        <f t="shared" ref="C77:AY77" si="15">$P$7*$B$7</f>
        <v>4.4678999999999993</v>
      </c>
      <c r="D77" s="20">
        <f t="shared" si="15"/>
        <v>4.4678999999999993</v>
      </c>
      <c r="E77" s="20">
        <f t="shared" si="15"/>
        <v>4.4678999999999993</v>
      </c>
      <c r="F77" s="20">
        <f t="shared" si="15"/>
        <v>4.4678999999999993</v>
      </c>
      <c r="G77" s="20">
        <f t="shared" si="15"/>
        <v>4.4678999999999993</v>
      </c>
      <c r="H77" s="20">
        <f t="shared" si="15"/>
        <v>4.4678999999999993</v>
      </c>
      <c r="I77" s="20">
        <f t="shared" si="15"/>
        <v>4.4678999999999993</v>
      </c>
      <c r="J77" s="20">
        <f t="shared" si="15"/>
        <v>4.4678999999999993</v>
      </c>
      <c r="K77" s="20">
        <f t="shared" si="15"/>
        <v>4.4678999999999993</v>
      </c>
      <c r="L77" s="20">
        <f t="shared" si="15"/>
        <v>4.4678999999999993</v>
      </c>
      <c r="M77" s="20">
        <f t="shared" si="15"/>
        <v>4.4678999999999993</v>
      </c>
      <c r="N77" s="20">
        <f t="shared" si="15"/>
        <v>4.4678999999999993</v>
      </c>
      <c r="O77" s="20">
        <f t="shared" si="15"/>
        <v>4.4678999999999993</v>
      </c>
      <c r="P77" s="20">
        <f t="shared" si="15"/>
        <v>4.4678999999999993</v>
      </c>
      <c r="Q77" s="20">
        <f t="shared" si="15"/>
        <v>4.4678999999999993</v>
      </c>
      <c r="R77" s="20">
        <f t="shared" si="15"/>
        <v>4.4678999999999993</v>
      </c>
      <c r="S77" s="20">
        <f t="shared" si="15"/>
        <v>4.4678999999999993</v>
      </c>
      <c r="T77" s="20">
        <f t="shared" si="15"/>
        <v>4.4678999999999993</v>
      </c>
      <c r="U77" s="20">
        <f t="shared" si="15"/>
        <v>4.4678999999999993</v>
      </c>
      <c r="V77" s="20">
        <f t="shared" si="15"/>
        <v>4.4678999999999993</v>
      </c>
      <c r="W77" s="20">
        <f t="shared" si="15"/>
        <v>4.4678999999999993</v>
      </c>
      <c r="X77" s="20">
        <f t="shared" si="15"/>
        <v>4.4678999999999993</v>
      </c>
      <c r="Y77" s="20">
        <f t="shared" si="15"/>
        <v>4.4678999999999993</v>
      </c>
      <c r="Z77" s="20">
        <f t="shared" si="15"/>
        <v>4.4678999999999993</v>
      </c>
      <c r="AA77" s="20">
        <f t="shared" si="15"/>
        <v>4.4678999999999993</v>
      </c>
      <c r="AB77" s="20">
        <f t="shared" si="15"/>
        <v>4.4678999999999993</v>
      </c>
      <c r="AC77" s="20">
        <f t="shared" si="15"/>
        <v>4.4678999999999993</v>
      </c>
      <c r="AD77" s="20">
        <f t="shared" si="15"/>
        <v>4.4678999999999993</v>
      </c>
      <c r="AE77" s="20">
        <f t="shared" si="15"/>
        <v>4.4678999999999993</v>
      </c>
      <c r="AF77" s="20">
        <f t="shared" si="15"/>
        <v>4.4678999999999993</v>
      </c>
      <c r="AG77" s="20">
        <f t="shared" si="15"/>
        <v>4.4678999999999993</v>
      </c>
      <c r="AH77" s="20">
        <f t="shared" si="15"/>
        <v>4.4678999999999993</v>
      </c>
      <c r="AI77" s="20">
        <f t="shared" si="15"/>
        <v>4.4678999999999993</v>
      </c>
      <c r="AJ77" s="20">
        <f t="shared" si="15"/>
        <v>4.4678999999999993</v>
      </c>
      <c r="AK77" s="20">
        <f t="shared" si="15"/>
        <v>4.4678999999999993</v>
      </c>
      <c r="AL77" s="20">
        <f t="shared" si="15"/>
        <v>4.4678999999999993</v>
      </c>
      <c r="AM77" s="20">
        <f t="shared" si="15"/>
        <v>4.4678999999999993</v>
      </c>
      <c r="AN77" s="20">
        <f t="shared" si="15"/>
        <v>4.4678999999999993</v>
      </c>
      <c r="AO77" s="20">
        <f t="shared" si="15"/>
        <v>4.4678999999999993</v>
      </c>
      <c r="AP77" s="20">
        <f t="shared" si="15"/>
        <v>4.4678999999999993</v>
      </c>
      <c r="AQ77" s="20">
        <f t="shared" si="15"/>
        <v>4.4678999999999993</v>
      </c>
      <c r="AR77" s="20">
        <f t="shared" si="15"/>
        <v>4.4678999999999993</v>
      </c>
      <c r="AS77" s="20">
        <f t="shared" si="15"/>
        <v>4.4678999999999993</v>
      </c>
      <c r="AT77" s="20">
        <f t="shared" si="15"/>
        <v>4.4678999999999993</v>
      </c>
      <c r="AU77" s="20">
        <f t="shared" si="15"/>
        <v>4.4678999999999993</v>
      </c>
      <c r="AV77" s="20">
        <f t="shared" si="15"/>
        <v>4.4678999999999993</v>
      </c>
      <c r="AW77" s="20">
        <f t="shared" si="15"/>
        <v>4.4678999999999993</v>
      </c>
      <c r="AX77" s="20">
        <f t="shared" si="15"/>
        <v>4.4678999999999993</v>
      </c>
      <c r="AY77" s="20">
        <f t="shared" si="15"/>
        <v>4.4678999999999993</v>
      </c>
      <c r="AZ77" s="18"/>
    </row>
    <row r="78" spans="1:52" ht="12.75" customHeight="1">
      <c r="A78" s="21" t="s">
        <v>142</v>
      </c>
      <c r="B78" s="23">
        <f t="shared" ref="B78:AY78" si="16">SUM(B74:B77)</f>
        <v>418.19722234</v>
      </c>
      <c r="C78" s="23">
        <f t="shared" si="16"/>
        <v>4.5371223399999989</v>
      </c>
      <c r="D78" s="23">
        <f t="shared" si="16"/>
        <v>4.5371223399999989</v>
      </c>
      <c r="E78" s="23">
        <f t="shared" si="16"/>
        <v>4.5371223399999989</v>
      </c>
      <c r="F78" s="23">
        <f t="shared" si="16"/>
        <v>4.5371223399999989</v>
      </c>
      <c r="G78" s="23">
        <f t="shared" si="16"/>
        <v>4.5371223399999989</v>
      </c>
      <c r="H78" s="23">
        <f t="shared" si="16"/>
        <v>4.5371223399999989</v>
      </c>
      <c r="I78" s="23">
        <f t="shared" si="16"/>
        <v>4.5371223399999989</v>
      </c>
      <c r="J78" s="23">
        <f t="shared" si="16"/>
        <v>4.5371223399999989</v>
      </c>
      <c r="K78" s="23">
        <f t="shared" si="16"/>
        <v>4.5371223399999989</v>
      </c>
      <c r="L78" s="23">
        <f t="shared" si="16"/>
        <v>4.5371223399999989</v>
      </c>
      <c r="M78" s="23">
        <f t="shared" si="16"/>
        <v>4.5371223399999989</v>
      </c>
      <c r="N78" s="23">
        <f t="shared" si="16"/>
        <v>4.5371223399999989</v>
      </c>
      <c r="O78" s="23">
        <f t="shared" si="16"/>
        <v>4.5371223399999989</v>
      </c>
      <c r="P78" s="23">
        <f t="shared" si="16"/>
        <v>4.5371223399999989</v>
      </c>
      <c r="Q78" s="23">
        <f t="shared" si="16"/>
        <v>4.5371223399999989</v>
      </c>
      <c r="R78" s="23">
        <f t="shared" si="16"/>
        <v>4.5371223399999989</v>
      </c>
      <c r="S78" s="23">
        <f t="shared" si="16"/>
        <v>4.5371223399999989</v>
      </c>
      <c r="T78" s="23">
        <f t="shared" si="16"/>
        <v>4.5371223399999989</v>
      </c>
      <c r="U78" s="23">
        <f t="shared" si="16"/>
        <v>4.5371223399999989</v>
      </c>
      <c r="V78" s="23">
        <f t="shared" si="16"/>
        <v>4.5371223399999989</v>
      </c>
      <c r="W78" s="23">
        <f t="shared" si="16"/>
        <v>4.5371223399999989</v>
      </c>
      <c r="X78" s="23">
        <f t="shared" si="16"/>
        <v>4.5371223399999989</v>
      </c>
      <c r="Y78" s="23">
        <f t="shared" si="16"/>
        <v>4.5371223399999989</v>
      </c>
      <c r="Z78" s="23">
        <f t="shared" si="16"/>
        <v>4.5371223399999989</v>
      </c>
      <c r="AA78" s="23">
        <f t="shared" si="16"/>
        <v>4.5371223399999989</v>
      </c>
      <c r="AB78" s="23">
        <f t="shared" si="16"/>
        <v>4.5371223399999989</v>
      </c>
      <c r="AC78" s="23">
        <f t="shared" si="16"/>
        <v>4.5371223399999989</v>
      </c>
      <c r="AD78" s="23">
        <f t="shared" si="16"/>
        <v>4.5371223399999989</v>
      </c>
      <c r="AE78" s="23">
        <f t="shared" si="16"/>
        <v>4.5371223399999989</v>
      </c>
      <c r="AF78" s="23">
        <f t="shared" si="16"/>
        <v>4.5371223399999989</v>
      </c>
      <c r="AG78" s="23">
        <f t="shared" si="16"/>
        <v>4.5371223399999989</v>
      </c>
      <c r="AH78" s="23">
        <f t="shared" si="16"/>
        <v>4.5371223399999989</v>
      </c>
      <c r="AI78" s="23">
        <f t="shared" si="16"/>
        <v>4.5371223399999989</v>
      </c>
      <c r="AJ78" s="23">
        <f t="shared" si="16"/>
        <v>4.5371223399999989</v>
      </c>
      <c r="AK78" s="23">
        <f t="shared" si="16"/>
        <v>4.5371223399999989</v>
      </c>
      <c r="AL78" s="23">
        <f t="shared" si="16"/>
        <v>4.5371223399999989</v>
      </c>
      <c r="AM78" s="23">
        <f t="shared" si="16"/>
        <v>4.5371223399999989</v>
      </c>
      <c r="AN78" s="23">
        <f t="shared" si="16"/>
        <v>4.5371223399999989</v>
      </c>
      <c r="AO78" s="23">
        <f t="shared" si="16"/>
        <v>4.5371223399999989</v>
      </c>
      <c r="AP78" s="23">
        <f t="shared" si="16"/>
        <v>4.5371223399999989</v>
      </c>
      <c r="AQ78" s="23">
        <f t="shared" si="16"/>
        <v>4.5371223399999989</v>
      </c>
      <c r="AR78" s="23">
        <f t="shared" si="16"/>
        <v>4.5371223399999989</v>
      </c>
      <c r="AS78" s="23">
        <f t="shared" si="16"/>
        <v>4.5371223399999989</v>
      </c>
      <c r="AT78" s="23">
        <f t="shared" si="16"/>
        <v>4.5371223399999989</v>
      </c>
      <c r="AU78" s="23">
        <f t="shared" si="16"/>
        <v>4.5371223399999989</v>
      </c>
      <c r="AV78" s="23">
        <f t="shared" si="16"/>
        <v>4.5371223399999989</v>
      </c>
      <c r="AW78" s="23">
        <f t="shared" si="16"/>
        <v>4.5371223399999989</v>
      </c>
      <c r="AX78" s="23">
        <f t="shared" si="16"/>
        <v>4.5371223399999989</v>
      </c>
      <c r="AY78" s="23">
        <f t="shared" si="16"/>
        <v>4.5371223399999989</v>
      </c>
      <c r="AZ78" s="18"/>
    </row>
    <row r="79" spans="1:52" ht="12.75" customHeight="1">
      <c r="A79" s="24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  <c r="AB79" s="25"/>
      <c r="AC79" s="25"/>
      <c r="AD79" s="25"/>
      <c r="AE79" s="25"/>
      <c r="AF79" s="25"/>
      <c r="AG79" s="25"/>
      <c r="AH79" s="25"/>
      <c r="AI79" s="25"/>
      <c r="AJ79" s="25"/>
      <c r="AK79" s="25"/>
      <c r="AL79" s="25"/>
      <c r="AM79" s="25"/>
      <c r="AN79" s="25"/>
      <c r="AO79" s="25"/>
      <c r="AP79" s="25"/>
      <c r="AQ79" s="25"/>
      <c r="AR79" s="25"/>
      <c r="AS79" s="25"/>
      <c r="AT79" s="25"/>
      <c r="AU79" s="25"/>
      <c r="AV79" s="25"/>
      <c r="AW79" s="25"/>
      <c r="AX79" s="25"/>
      <c r="AY79" s="25"/>
      <c r="AZ79" s="10"/>
    </row>
    <row r="80" spans="1:52" ht="12.75" customHeight="1">
      <c r="A80" s="4" t="s">
        <v>69</v>
      </c>
      <c r="B80" s="26">
        <v>0</v>
      </c>
      <c r="C80" s="26">
        <v>11.478</v>
      </c>
      <c r="D80" s="26">
        <v>0</v>
      </c>
      <c r="E80" s="26">
        <v>13.141</v>
      </c>
      <c r="F80" s="26">
        <v>0</v>
      </c>
      <c r="G80" s="26">
        <v>15.045</v>
      </c>
      <c r="H80" s="26">
        <v>0</v>
      </c>
      <c r="I80" s="26">
        <v>17.225999999999999</v>
      </c>
      <c r="J80" s="26">
        <v>0</v>
      </c>
      <c r="K80" s="26">
        <v>19.722000000000001</v>
      </c>
      <c r="L80" s="26">
        <v>42.914000000000001</v>
      </c>
      <c r="M80" s="26">
        <v>22.579000000000001</v>
      </c>
      <c r="N80" s="26">
        <v>0</v>
      </c>
      <c r="O80" s="26">
        <v>25.850999999999999</v>
      </c>
      <c r="P80" s="26">
        <v>0</v>
      </c>
      <c r="Q80" s="26">
        <v>29.597000000000001</v>
      </c>
      <c r="R80" s="26">
        <v>0</v>
      </c>
      <c r="S80" s="26">
        <v>33.884999999999998</v>
      </c>
      <c r="T80" s="26">
        <v>0</v>
      </c>
      <c r="U80" s="26">
        <v>38.795000000000002</v>
      </c>
      <c r="V80" s="26">
        <v>95.825999999999993</v>
      </c>
      <c r="W80" s="26">
        <v>44.417000000000002</v>
      </c>
      <c r="X80" s="26">
        <v>0</v>
      </c>
      <c r="Y80" s="26">
        <v>50.853000000000002</v>
      </c>
      <c r="Z80" s="26">
        <v>0</v>
      </c>
      <c r="AA80" s="26">
        <v>58.220999999999997</v>
      </c>
      <c r="AB80" s="26">
        <v>0</v>
      </c>
      <c r="AC80" s="26">
        <v>66.658000000000001</v>
      </c>
      <c r="AD80" s="26">
        <v>0</v>
      </c>
      <c r="AE80" s="26">
        <v>76.316000000000003</v>
      </c>
      <c r="AF80" s="26">
        <v>166.06399999999999</v>
      </c>
      <c r="AG80" s="26">
        <v>87.373999999999995</v>
      </c>
      <c r="AH80" s="26">
        <v>0</v>
      </c>
      <c r="AI80" s="26">
        <v>100.035</v>
      </c>
      <c r="AJ80" s="26">
        <v>0</v>
      </c>
      <c r="AK80" s="26">
        <v>114.53</v>
      </c>
      <c r="AL80" s="26">
        <v>0</v>
      </c>
      <c r="AM80" s="26">
        <v>131.126</v>
      </c>
      <c r="AN80" s="26">
        <v>0</v>
      </c>
      <c r="AO80" s="26">
        <v>150.126</v>
      </c>
      <c r="AP80" s="31">
        <v>1306.693</v>
      </c>
      <c r="AQ80" s="26">
        <v>171.87899999999999</v>
      </c>
      <c r="AR80" s="26">
        <v>0</v>
      </c>
      <c r="AS80" s="26">
        <v>196.78399999999999</v>
      </c>
      <c r="AT80" s="26">
        <v>0</v>
      </c>
      <c r="AU80" s="26">
        <v>225.298</v>
      </c>
      <c r="AV80" s="26">
        <v>0</v>
      </c>
      <c r="AW80" s="26">
        <v>257.94400000000002</v>
      </c>
      <c r="AX80" s="26">
        <v>0</v>
      </c>
      <c r="AY80" s="26">
        <v>295.32</v>
      </c>
      <c r="AZ80" s="10"/>
    </row>
    <row r="81" spans="1:52" ht="12.75" customHeight="1">
      <c r="A81" s="6" t="s">
        <v>73</v>
      </c>
      <c r="B81" s="20">
        <f t="shared" ref="B81:AY81" si="17">$B$19*$P$5</f>
        <v>6.8418656899999997</v>
      </c>
      <c r="C81" s="20">
        <f t="shared" si="17"/>
        <v>6.8418656899999997</v>
      </c>
      <c r="D81" s="20">
        <f t="shared" si="17"/>
        <v>6.8418656899999997</v>
      </c>
      <c r="E81" s="20">
        <f t="shared" si="17"/>
        <v>6.8418656899999997</v>
      </c>
      <c r="F81" s="20">
        <f t="shared" si="17"/>
        <v>6.8418656899999997</v>
      </c>
      <c r="G81" s="20">
        <f t="shared" si="17"/>
        <v>6.8418656899999997</v>
      </c>
      <c r="H81" s="20">
        <f t="shared" si="17"/>
        <v>6.8418656899999997</v>
      </c>
      <c r="I81" s="20">
        <f t="shared" si="17"/>
        <v>6.8418656899999997</v>
      </c>
      <c r="J81" s="20">
        <f t="shared" si="17"/>
        <v>6.8418656899999997</v>
      </c>
      <c r="K81" s="20">
        <f t="shared" si="17"/>
        <v>6.8418656899999997</v>
      </c>
      <c r="L81" s="20">
        <f t="shared" si="17"/>
        <v>6.8418656899999997</v>
      </c>
      <c r="M81" s="20">
        <f t="shared" si="17"/>
        <v>6.8418656899999997</v>
      </c>
      <c r="N81" s="20">
        <f t="shared" si="17"/>
        <v>6.8418656899999997</v>
      </c>
      <c r="O81" s="20">
        <f t="shared" si="17"/>
        <v>6.8418656899999997</v>
      </c>
      <c r="P81" s="20">
        <f t="shared" si="17"/>
        <v>6.8418656899999997</v>
      </c>
      <c r="Q81" s="20">
        <f t="shared" si="17"/>
        <v>6.8418656899999997</v>
      </c>
      <c r="R81" s="20">
        <f t="shared" si="17"/>
        <v>6.8418656899999997</v>
      </c>
      <c r="S81" s="20">
        <f t="shared" si="17"/>
        <v>6.8418656899999997</v>
      </c>
      <c r="T81" s="20">
        <f t="shared" si="17"/>
        <v>6.8418656899999997</v>
      </c>
      <c r="U81" s="20">
        <f t="shared" si="17"/>
        <v>6.8418656899999997</v>
      </c>
      <c r="V81" s="20">
        <f t="shared" si="17"/>
        <v>6.8418656899999997</v>
      </c>
      <c r="W81" s="20">
        <f t="shared" si="17"/>
        <v>6.8418656899999997</v>
      </c>
      <c r="X81" s="20">
        <f t="shared" si="17"/>
        <v>6.8418656899999997</v>
      </c>
      <c r="Y81" s="20">
        <f t="shared" si="17"/>
        <v>6.8418656899999997</v>
      </c>
      <c r="Z81" s="20">
        <f t="shared" si="17"/>
        <v>6.8418656899999997</v>
      </c>
      <c r="AA81" s="20">
        <f t="shared" si="17"/>
        <v>6.8418656899999997</v>
      </c>
      <c r="AB81" s="20">
        <f t="shared" si="17"/>
        <v>6.8418656899999997</v>
      </c>
      <c r="AC81" s="20">
        <f t="shared" si="17"/>
        <v>6.8418656899999997</v>
      </c>
      <c r="AD81" s="20">
        <f t="shared" si="17"/>
        <v>6.8418656899999997</v>
      </c>
      <c r="AE81" s="20">
        <f t="shared" si="17"/>
        <v>6.8418656899999997</v>
      </c>
      <c r="AF81" s="20">
        <f t="shared" si="17"/>
        <v>6.8418656899999997</v>
      </c>
      <c r="AG81" s="20">
        <f t="shared" si="17"/>
        <v>6.8418656899999997</v>
      </c>
      <c r="AH81" s="20">
        <f t="shared" si="17"/>
        <v>6.8418656899999997</v>
      </c>
      <c r="AI81" s="20">
        <f t="shared" si="17"/>
        <v>6.8418656899999997</v>
      </c>
      <c r="AJ81" s="20">
        <f t="shared" si="17"/>
        <v>6.8418656899999997</v>
      </c>
      <c r="AK81" s="20">
        <f t="shared" si="17"/>
        <v>6.8418656899999997</v>
      </c>
      <c r="AL81" s="20">
        <f t="shared" si="17"/>
        <v>6.8418656899999997</v>
      </c>
      <c r="AM81" s="20">
        <f t="shared" si="17"/>
        <v>6.8418656899999997</v>
      </c>
      <c r="AN81" s="20">
        <f t="shared" si="17"/>
        <v>6.8418656899999997</v>
      </c>
      <c r="AO81" s="20">
        <f t="shared" si="17"/>
        <v>6.8418656899999997</v>
      </c>
      <c r="AP81" s="20">
        <f t="shared" si="17"/>
        <v>6.8418656899999997</v>
      </c>
      <c r="AQ81" s="20">
        <f t="shared" si="17"/>
        <v>6.8418656899999997</v>
      </c>
      <c r="AR81" s="20">
        <f t="shared" si="17"/>
        <v>6.8418656899999997</v>
      </c>
      <c r="AS81" s="20">
        <f t="shared" si="17"/>
        <v>6.8418656899999997</v>
      </c>
      <c r="AT81" s="20">
        <f t="shared" si="17"/>
        <v>6.8418656899999997</v>
      </c>
      <c r="AU81" s="20">
        <f t="shared" si="17"/>
        <v>6.8418656899999997</v>
      </c>
      <c r="AV81" s="20">
        <f t="shared" si="17"/>
        <v>6.8418656899999997</v>
      </c>
      <c r="AW81" s="20">
        <f t="shared" si="17"/>
        <v>6.8418656899999997</v>
      </c>
      <c r="AX81" s="20">
        <f t="shared" si="17"/>
        <v>6.8418656899999997</v>
      </c>
      <c r="AY81" s="20">
        <f t="shared" si="17"/>
        <v>6.8418656899999997</v>
      </c>
      <c r="AZ81" s="18"/>
    </row>
    <row r="82" spans="1:52" ht="12.75" customHeight="1">
      <c r="A82" s="4" t="s">
        <v>75</v>
      </c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20">
        <v>884.88442459999999</v>
      </c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20">
        <v>884.88442459999999</v>
      </c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10"/>
    </row>
    <row r="83" spans="1:52" ht="12.75" customHeight="1">
      <c r="A83" s="13" t="s">
        <v>77</v>
      </c>
      <c r="B83" s="20">
        <f t="shared" ref="B83:AY83" si="18">$B$21*$P$5*$E$14</f>
        <v>2.2420998600000002</v>
      </c>
      <c r="C83" s="20">
        <f t="shared" si="18"/>
        <v>2.2420998600000002</v>
      </c>
      <c r="D83" s="20">
        <f t="shared" si="18"/>
        <v>2.2420998600000002</v>
      </c>
      <c r="E83" s="20">
        <f t="shared" si="18"/>
        <v>2.2420998600000002</v>
      </c>
      <c r="F83" s="20">
        <f t="shared" si="18"/>
        <v>2.2420998600000002</v>
      </c>
      <c r="G83" s="20">
        <f t="shared" si="18"/>
        <v>2.2420998600000002</v>
      </c>
      <c r="H83" s="20">
        <f t="shared" si="18"/>
        <v>2.2420998600000002</v>
      </c>
      <c r="I83" s="20">
        <f t="shared" si="18"/>
        <v>2.2420998600000002</v>
      </c>
      <c r="J83" s="20">
        <f t="shared" si="18"/>
        <v>2.2420998600000002</v>
      </c>
      <c r="K83" s="20">
        <f t="shared" si="18"/>
        <v>2.2420998600000002</v>
      </c>
      <c r="L83" s="20">
        <f t="shared" si="18"/>
        <v>2.2420998600000002</v>
      </c>
      <c r="M83" s="20">
        <f t="shared" si="18"/>
        <v>2.2420998600000002</v>
      </c>
      <c r="N83" s="20">
        <f t="shared" si="18"/>
        <v>2.2420998600000002</v>
      </c>
      <c r="O83" s="20">
        <f t="shared" si="18"/>
        <v>2.2420998600000002</v>
      </c>
      <c r="P83" s="20">
        <f t="shared" si="18"/>
        <v>2.2420998600000002</v>
      </c>
      <c r="Q83" s="20">
        <f t="shared" si="18"/>
        <v>2.2420998600000002</v>
      </c>
      <c r="R83" s="20">
        <f t="shared" si="18"/>
        <v>2.2420998600000002</v>
      </c>
      <c r="S83" s="20">
        <f t="shared" si="18"/>
        <v>2.2420998600000002</v>
      </c>
      <c r="T83" s="20">
        <f t="shared" si="18"/>
        <v>2.2420998600000002</v>
      </c>
      <c r="U83" s="20">
        <f t="shared" si="18"/>
        <v>2.2420998600000002</v>
      </c>
      <c r="V83" s="20">
        <f t="shared" si="18"/>
        <v>2.2420998600000002</v>
      </c>
      <c r="W83" s="20">
        <f t="shared" si="18"/>
        <v>2.2420998600000002</v>
      </c>
      <c r="X83" s="20">
        <f t="shared" si="18"/>
        <v>2.2420998600000002</v>
      </c>
      <c r="Y83" s="20">
        <f t="shared" si="18"/>
        <v>2.2420998600000002</v>
      </c>
      <c r="Z83" s="20">
        <f t="shared" si="18"/>
        <v>2.2420998600000002</v>
      </c>
      <c r="AA83" s="20">
        <f t="shared" si="18"/>
        <v>2.2420998600000002</v>
      </c>
      <c r="AB83" s="20">
        <f t="shared" si="18"/>
        <v>2.2420998600000002</v>
      </c>
      <c r="AC83" s="20">
        <f t="shared" si="18"/>
        <v>2.2420998600000002</v>
      </c>
      <c r="AD83" s="20">
        <f t="shared" si="18"/>
        <v>2.2420998600000002</v>
      </c>
      <c r="AE83" s="20">
        <f t="shared" si="18"/>
        <v>2.2420998600000002</v>
      </c>
      <c r="AF83" s="20">
        <f t="shared" si="18"/>
        <v>2.2420998600000002</v>
      </c>
      <c r="AG83" s="20">
        <f t="shared" si="18"/>
        <v>2.2420998600000002</v>
      </c>
      <c r="AH83" s="20">
        <f t="shared" si="18"/>
        <v>2.2420998600000002</v>
      </c>
      <c r="AI83" s="20">
        <f t="shared" si="18"/>
        <v>2.2420998600000002</v>
      </c>
      <c r="AJ83" s="20">
        <f t="shared" si="18"/>
        <v>2.2420998600000002</v>
      </c>
      <c r="AK83" s="20">
        <f t="shared" si="18"/>
        <v>2.2420998600000002</v>
      </c>
      <c r="AL83" s="20">
        <f t="shared" si="18"/>
        <v>2.2420998600000002</v>
      </c>
      <c r="AM83" s="20">
        <f t="shared" si="18"/>
        <v>2.2420998600000002</v>
      </c>
      <c r="AN83" s="20">
        <f t="shared" si="18"/>
        <v>2.2420998600000002</v>
      </c>
      <c r="AO83" s="20">
        <f t="shared" si="18"/>
        <v>2.2420998600000002</v>
      </c>
      <c r="AP83" s="20">
        <f t="shared" si="18"/>
        <v>2.2420998600000002</v>
      </c>
      <c r="AQ83" s="20">
        <f t="shared" si="18"/>
        <v>2.2420998600000002</v>
      </c>
      <c r="AR83" s="20">
        <f t="shared" si="18"/>
        <v>2.2420998600000002</v>
      </c>
      <c r="AS83" s="20">
        <f t="shared" si="18"/>
        <v>2.2420998600000002</v>
      </c>
      <c r="AT83" s="20">
        <f t="shared" si="18"/>
        <v>2.2420998600000002</v>
      </c>
      <c r="AU83" s="20">
        <f t="shared" si="18"/>
        <v>2.2420998600000002</v>
      </c>
      <c r="AV83" s="20">
        <f t="shared" si="18"/>
        <v>2.2420998600000002</v>
      </c>
      <c r="AW83" s="20">
        <f t="shared" si="18"/>
        <v>2.2420998600000002</v>
      </c>
      <c r="AX83" s="20">
        <f t="shared" si="18"/>
        <v>2.2420998600000002</v>
      </c>
      <c r="AY83" s="20">
        <f t="shared" si="18"/>
        <v>2.2420998600000002</v>
      </c>
      <c r="AZ83" s="18"/>
    </row>
    <row r="84" spans="1:52" ht="12.75" customHeight="1">
      <c r="A84" s="2" t="s">
        <v>143</v>
      </c>
      <c r="B84" s="20">
        <f t="shared" ref="B84:AY84" si="19">SUM(B80:B83)</f>
        <v>9.0839655500000003</v>
      </c>
      <c r="C84" s="20">
        <f t="shared" si="19"/>
        <v>20.56196555</v>
      </c>
      <c r="D84" s="20">
        <f t="shared" si="19"/>
        <v>9.0839655500000003</v>
      </c>
      <c r="E84" s="20">
        <f t="shared" si="19"/>
        <v>22.22496555</v>
      </c>
      <c r="F84" s="20">
        <f t="shared" si="19"/>
        <v>9.0839655500000003</v>
      </c>
      <c r="G84" s="20">
        <f t="shared" si="19"/>
        <v>24.12896555</v>
      </c>
      <c r="H84" s="20">
        <f t="shared" si="19"/>
        <v>9.0839655500000003</v>
      </c>
      <c r="I84" s="20">
        <f t="shared" si="19"/>
        <v>26.309965549999998</v>
      </c>
      <c r="J84" s="20">
        <f t="shared" si="19"/>
        <v>9.0839655500000003</v>
      </c>
      <c r="K84" s="20">
        <f t="shared" si="19"/>
        <v>28.80596555</v>
      </c>
      <c r="L84" s="20">
        <f t="shared" si="19"/>
        <v>51.997965550000004</v>
      </c>
      <c r="M84" s="20">
        <f t="shared" si="19"/>
        <v>31.662965549999999</v>
      </c>
      <c r="N84" s="20">
        <f t="shared" si="19"/>
        <v>9.0839655500000003</v>
      </c>
      <c r="O84" s="20">
        <f t="shared" si="19"/>
        <v>34.934965550000001</v>
      </c>
      <c r="P84" s="20">
        <f t="shared" si="19"/>
        <v>9.0839655500000003</v>
      </c>
      <c r="Q84" s="20">
        <f t="shared" si="19"/>
        <v>38.680965550000003</v>
      </c>
      <c r="R84" s="20">
        <f t="shared" si="19"/>
        <v>9.0839655500000003</v>
      </c>
      <c r="S84" s="20">
        <f t="shared" si="19"/>
        <v>42.96896555</v>
      </c>
      <c r="T84" s="20">
        <f t="shared" si="19"/>
        <v>9.0839655500000003</v>
      </c>
      <c r="U84" s="20">
        <f t="shared" si="19"/>
        <v>932.76339015000008</v>
      </c>
      <c r="V84" s="20">
        <f t="shared" si="19"/>
        <v>104.90996555</v>
      </c>
      <c r="W84" s="20">
        <f t="shared" si="19"/>
        <v>53.500965550000004</v>
      </c>
      <c r="X84" s="20">
        <f t="shared" si="19"/>
        <v>9.0839655500000003</v>
      </c>
      <c r="Y84" s="20">
        <f t="shared" si="19"/>
        <v>59.936965550000004</v>
      </c>
      <c r="Z84" s="20">
        <f t="shared" si="19"/>
        <v>9.0839655500000003</v>
      </c>
      <c r="AA84" s="20">
        <f t="shared" si="19"/>
        <v>67.304965549999991</v>
      </c>
      <c r="AB84" s="20">
        <f t="shared" si="19"/>
        <v>9.0839655500000003</v>
      </c>
      <c r="AC84" s="20">
        <f t="shared" si="19"/>
        <v>75.741965550000003</v>
      </c>
      <c r="AD84" s="20">
        <f t="shared" si="19"/>
        <v>9.0839655500000003</v>
      </c>
      <c r="AE84" s="20">
        <f t="shared" si="19"/>
        <v>85.399965550000005</v>
      </c>
      <c r="AF84" s="20">
        <f t="shared" si="19"/>
        <v>175.14796554999998</v>
      </c>
      <c r="AG84" s="20">
        <f t="shared" si="19"/>
        <v>96.457965549999997</v>
      </c>
      <c r="AH84" s="20">
        <f t="shared" si="19"/>
        <v>9.0839655500000003</v>
      </c>
      <c r="AI84" s="20">
        <f t="shared" si="19"/>
        <v>109.11896555</v>
      </c>
      <c r="AJ84" s="20">
        <f t="shared" si="19"/>
        <v>9.0839655500000003</v>
      </c>
      <c r="AK84" s="20">
        <f t="shared" si="19"/>
        <v>123.61396555</v>
      </c>
      <c r="AL84" s="20">
        <f t="shared" si="19"/>
        <v>9.0839655500000003</v>
      </c>
      <c r="AM84" s="20">
        <f t="shared" si="19"/>
        <v>140.20996554999999</v>
      </c>
      <c r="AN84" s="20">
        <f t="shared" si="19"/>
        <v>9.0839655500000003</v>
      </c>
      <c r="AO84" s="20">
        <f t="shared" si="19"/>
        <v>1044.09439015</v>
      </c>
      <c r="AP84" s="20">
        <f t="shared" si="19"/>
        <v>1315.7769655500001</v>
      </c>
      <c r="AQ84" s="20">
        <f t="shared" si="19"/>
        <v>180.96296554999998</v>
      </c>
      <c r="AR84" s="20">
        <f t="shared" si="19"/>
        <v>9.0839655500000003</v>
      </c>
      <c r="AS84" s="20">
        <f t="shared" si="19"/>
        <v>205.86796554999998</v>
      </c>
      <c r="AT84" s="20">
        <f t="shared" si="19"/>
        <v>9.0839655500000003</v>
      </c>
      <c r="AU84" s="20">
        <f t="shared" si="19"/>
        <v>234.38196554999999</v>
      </c>
      <c r="AV84" s="20">
        <f t="shared" si="19"/>
        <v>9.0839655500000003</v>
      </c>
      <c r="AW84" s="20">
        <f t="shared" si="19"/>
        <v>267.02796555000003</v>
      </c>
      <c r="AX84" s="20">
        <f t="shared" si="19"/>
        <v>9.0839655500000003</v>
      </c>
      <c r="AY84" s="20">
        <f t="shared" si="19"/>
        <v>304.40396555000001</v>
      </c>
      <c r="AZ84" s="18"/>
    </row>
    <row r="85" spans="1:52" ht="12.75" customHeight="1"/>
    <row r="86" spans="1:52" ht="12.75" customHeight="1">
      <c r="A86" s="4" t="s">
        <v>144</v>
      </c>
      <c r="B86" s="4">
        <f t="shared" ref="B86:AY86" si="20">1/(1+$B$30)^B73</f>
        <v>1</v>
      </c>
      <c r="C86" s="20">
        <f t="shared" si="20"/>
        <v>0.970873786407767</v>
      </c>
      <c r="D86" s="20">
        <f t="shared" si="20"/>
        <v>0.94259590913375435</v>
      </c>
      <c r="E86" s="20">
        <f t="shared" si="20"/>
        <v>0.91514165935315961</v>
      </c>
      <c r="F86" s="20">
        <f t="shared" si="20"/>
        <v>0.888487047915689</v>
      </c>
      <c r="G86" s="20">
        <f t="shared" si="20"/>
        <v>0.86260878438416411</v>
      </c>
      <c r="H86" s="20">
        <f t="shared" si="20"/>
        <v>0.83748425668365445</v>
      </c>
      <c r="I86" s="20">
        <f t="shared" si="20"/>
        <v>0.81309151134335378</v>
      </c>
      <c r="J86" s="20">
        <f t="shared" si="20"/>
        <v>0.78940923431393573</v>
      </c>
      <c r="K86" s="20">
        <f t="shared" si="20"/>
        <v>0.76641673234362695</v>
      </c>
      <c r="L86" s="20">
        <f t="shared" si="20"/>
        <v>0.74409391489672516</v>
      </c>
      <c r="M86" s="20">
        <f t="shared" si="20"/>
        <v>0.72242127659876232</v>
      </c>
      <c r="N86" s="20">
        <f t="shared" si="20"/>
        <v>0.70137988019297326</v>
      </c>
      <c r="O86" s="20">
        <f t="shared" si="20"/>
        <v>0.68095133999317792</v>
      </c>
      <c r="P86" s="20">
        <f t="shared" si="20"/>
        <v>0.66111780581861923</v>
      </c>
      <c r="Q86" s="20">
        <f t="shared" si="20"/>
        <v>0.64186194739671765</v>
      </c>
      <c r="R86" s="20">
        <f t="shared" si="20"/>
        <v>0.62316693922011435</v>
      </c>
      <c r="S86" s="20">
        <f t="shared" si="20"/>
        <v>0.60501644584477121</v>
      </c>
      <c r="T86" s="20">
        <f t="shared" si="20"/>
        <v>0.5873946076162827</v>
      </c>
      <c r="U86" s="20">
        <f t="shared" si="20"/>
        <v>0.57028602681192497</v>
      </c>
      <c r="V86" s="20">
        <f t="shared" si="20"/>
        <v>0.55367575418633497</v>
      </c>
      <c r="W86" s="20">
        <f t="shared" si="20"/>
        <v>0.5375492759090631</v>
      </c>
      <c r="X86" s="20">
        <f t="shared" si="20"/>
        <v>0.52189250088258554</v>
      </c>
      <c r="Y86" s="20">
        <f t="shared" si="20"/>
        <v>0.50669174842969467</v>
      </c>
      <c r="Z86" s="20">
        <f t="shared" si="20"/>
        <v>0.49193373633950943</v>
      </c>
      <c r="AA86" s="20">
        <f t="shared" si="20"/>
        <v>0.47760556926165965</v>
      </c>
      <c r="AB86" s="20">
        <f t="shared" si="20"/>
        <v>0.46369472743850448</v>
      </c>
      <c r="AC86" s="20">
        <f t="shared" si="20"/>
        <v>0.45018905576553836</v>
      </c>
      <c r="AD86" s="20">
        <f t="shared" si="20"/>
        <v>0.4370767531704256</v>
      </c>
      <c r="AE86" s="20">
        <f t="shared" si="20"/>
        <v>0.42434636230138412</v>
      </c>
      <c r="AF86" s="20">
        <f t="shared" si="20"/>
        <v>0.41198675951590691</v>
      </c>
      <c r="AG86" s="20">
        <f t="shared" si="20"/>
        <v>0.39998714516107459</v>
      </c>
      <c r="AH86" s="20">
        <f t="shared" si="20"/>
        <v>0.38833703413696569</v>
      </c>
      <c r="AI86" s="20">
        <f t="shared" si="20"/>
        <v>0.37702624673491814</v>
      </c>
      <c r="AJ86" s="20">
        <f t="shared" si="20"/>
        <v>0.36604489974263904</v>
      </c>
      <c r="AK86" s="20">
        <f t="shared" si="20"/>
        <v>0.35538339780838735</v>
      </c>
      <c r="AL86" s="20">
        <f t="shared" si="20"/>
        <v>0.34503242505668674</v>
      </c>
      <c r="AM86" s="20">
        <f t="shared" si="20"/>
        <v>0.33498293694823961</v>
      </c>
      <c r="AN86" s="20">
        <f t="shared" si="20"/>
        <v>0.3252261523769317</v>
      </c>
      <c r="AO86" s="20">
        <f t="shared" si="20"/>
        <v>0.31575354599702099</v>
      </c>
      <c r="AP86" s="20">
        <f t="shared" si="20"/>
        <v>0.30655684077380685</v>
      </c>
      <c r="AQ86" s="20">
        <f t="shared" si="20"/>
        <v>0.29762800075126877</v>
      </c>
      <c r="AR86" s="20">
        <f t="shared" si="20"/>
        <v>0.28895922403035801</v>
      </c>
      <c r="AS86" s="20">
        <f t="shared" si="20"/>
        <v>0.28054293595180391</v>
      </c>
      <c r="AT86" s="20">
        <f t="shared" si="20"/>
        <v>0.27237178247747956</v>
      </c>
      <c r="AU86" s="20">
        <f t="shared" si="20"/>
        <v>0.26443862376454325</v>
      </c>
      <c r="AV86" s="20">
        <f t="shared" si="20"/>
        <v>0.25673652792674101</v>
      </c>
      <c r="AW86" s="20">
        <f t="shared" si="20"/>
        <v>0.24925876497741845</v>
      </c>
      <c r="AX86" s="20">
        <f t="shared" si="20"/>
        <v>0.24199880094894996</v>
      </c>
      <c r="AY86" s="20">
        <f t="shared" si="20"/>
        <v>0.2349502921834466</v>
      </c>
      <c r="AZ86" s="18"/>
    </row>
    <row r="87" spans="1:52" ht="12.75" customHeight="1">
      <c r="A87" s="4" t="s">
        <v>145</v>
      </c>
      <c r="B87" s="20">
        <f t="shared" ref="B87:AY87" si="21">B78*B86</f>
        <v>418.19722234</v>
      </c>
      <c r="C87" s="20">
        <f t="shared" si="21"/>
        <v>4.4049731456310672</v>
      </c>
      <c r="D87" s="20">
        <f t="shared" si="21"/>
        <v>4.2766729569233659</v>
      </c>
      <c r="E87" s="20">
        <f t="shared" si="21"/>
        <v>4.152109666915889</v>
      </c>
      <c r="F87" s="20">
        <f t="shared" si="21"/>
        <v>4.0311744338989222</v>
      </c>
      <c r="G87" s="20">
        <f t="shared" si="21"/>
        <v>3.9137615863096333</v>
      </c>
      <c r="H87" s="20">
        <f t="shared" si="21"/>
        <v>3.799768530397702</v>
      </c>
      <c r="I87" s="20">
        <f t="shared" si="21"/>
        <v>3.6890956605802931</v>
      </c>
      <c r="J87" s="20">
        <f t="shared" si="21"/>
        <v>3.5816462724080513</v>
      </c>
      <c r="K87" s="20">
        <f t="shared" si="21"/>
        <v>3.4773264780660695</v>
      </c>
      <c r="L87" s="20">
        <f t="shared" si="21"/>
        <v>3.3760451243359899</v>
      </c>
      <c r="M87" s="20">
        <f t="shared" si="21"/>
        <v>3.2777137129475631</v>
      </c>
      <c r="N87" s="20">
        <f t="shared" si="21"/>
        <v>3.1822463232500615</v>
      </c>
      <c r="O87" s="20">
        <f t="shared" si="21"/>
        <v>3.0895595371359823</v>
      </c>
      <c r="P87" s="20">
        <f t="shared" si="21"/>
        <v>2.9995723661514386</v>
      </c>
      <c r="Q87" s="20">
        <f t="shared" si="21"/>
        <v>2.9122061807295516</v>
      </c>
      <c r="R87" s="20">
        <f t="shared" si="21"/>
        <v>2.8273846414850023</v>
      </c>
      <c r="S87" s="20">
        <f t="shared" si="21"/>
        <v>2.7450336325097111</v>
      </c>
      <c r="T87" s="20">
        <f t="shared" si="21"/>
        <v>2.6650811966113697</v>
      </c>
      <c r="U87" s="20">
        <f t="shared" si="21"/>
        <v>2.5874574724382233</v>
      </c>
      <c r="V87" s="20">
        <f t="shared" si="21"/>
        <v>2.5120946334351681</v>
      </c>
      <c r="W87" s="20">
        <f t="shared" si="21"/>
        <v>2.4389268285778334</v>
      </c>
      <c r="X87" s="20">
        <f t="shared" si="21"/>
        <v>2.3678901248328481</v>
      </c>
      <c r="Y87" s="20">
        <f t="shared" si="21"/>
        <v>2.2989224512940272</v>
      </c>
      <c r="Z87" s="20">
        <f t="shared" si="21"/>
        <v>2.2319635449456574</v>
      </c>
      <c r="AA87" s="20">
        <f t="shared" si="21"/>
        <v>2.1669548980054927</v>
      </c>
      <c r="AB87" s="20">
        <f t="shared" si="21"/>
        <v>2.1038397068014492</v>
      </c>
      <c r="AC87" s="20">
        <f t="shared" si="21"/>
        <v>2.0425628221373295</v>
      </c>
      <c r="AD87" s="20">
        <f t="shared" si="21"/>
        <v>1.9830707011042032</v>
      </c>
      <c r="AE87" s="20">
        <f t="shared" si="21"/>
        <v>1.9253113602953433</v>
      </c>
      <c r="AF87" s="20">
        <f t="shared" si="21"/>
        <v>1.8692343303838284</v>
      </c>
      <c r="AG87" s="20">
        <f t="shared" si="21"/>
        <v>1.8147906120231341</v>
      </c>
      <c r="AH87" s="20">
        <f t="shared" si="21"/>
        <v>1.7619326330321692</v>
      </c>
      <c r="AI87" s="20">
        <f t="shared" si="21"/>
        <v>1.7106142068273487</v>
      </c>
      <c r="AJ87" s="20">
        <f t="shared" si="21"/>
        <v>1.6607904920653875</v>
      </c>
      <c r="AK87" s="20">
        <f t="shared" si="21"/>
        <v>1.6124179534615408</v>
      </c>
      <c r="AL87" s="20">
        <f t="shared" si="21"/>
        <v>1.5654543237490688</v>
      </c>
      <c r="AM87" s="20">
        <f t="shared" si="21"/>
        <v>1.5198585667466691</v>
      </c>
      <c r="AN87" s="20">
        <f t="shared" si="21"/>
        <v>1.4755908415016206</v>
      </c>
      <c r="AO87" s="20">
        <f t="shared" si="21"/>
        <v>1.4326124674773011</v>
      </c>
      <c r="AP87" s="20">
        <f t="shared" si="21"/>
        <v>1.3908858907546615</v>
      </c>
      <c r="AQ87" s="20">
        <f t="shared" si="21"/>
        <v>1.3503746512181181</v>
      </c>
      <c r="AR87" s="20">
        <f t="shared" si="21"/>
        <v>1.3110433506972019</v>
      </c>
      <c r="AS87" s="20">
        <f t="shared" si="21"/>
        <v>1.2728576220361183</v>
      </c>
      <c r="AT87" s="20">
        <f t="shared" si="21"/>
        <v>1.2357840990641928</v>
      </c>
      <c r="AU87" s="20">
        <f t="shared" si="21"/>
        <v>1.1997903874409637</v>
      </c>
      <c r="AV87" s="20">
        <f t="shared" si="21"/>
        <v>1.1648450363504503</v>
      </c>
      <c r="AW87" s="20">
        <f t="shared" si="21"/>
        <v>1.1309175110198546</v>
      </c>
      <c r="AX87" s="20">
        <f t="shared" si="21"/>
        <v>1.0979781660386938</v>
      </c>
      <c r="AY87" s="20">
        <f t="shared" si="21"/>
        <v>1.0659982194550426</v>
      </c>
      <c r="AZ87" s="18"/>
    </row>
    <row r="88" spans="1:52" ht="12.75" customHeight="1">
      <c r="A88" s="4" t="s">
        <v>146</v>
      </c>
      <c r="B88" s="20">
        <f t="shared" ref="B88:AY88" si="22">B84*B86</f>
        <v>9.0839655500000003</v>
      </c>
      <c r="C88" s="20">
        <f t="shared" si="22"/>
        <v>19.963073349514563</v>
      </c>
      <c r="D88" s="20">
        <f t="shared" si="22"/>
        <v>8.5625087661419546</v>
      </c>
      <c r="E88" s="20">
        <f t="shared" si="22"/>
        <v>20.338991852493809</v>
      </c>
      <c r="F88" s="20">
        <f t="shared" si="22"/>
        <v>8.0709857348873193</v>
      </c>
      <c r="G88" s="20">
        <f t="shared" si="22"/>
        <v>20.813857641532874</v>
      </c>
      <c r="H88" s="20">
        <f t="shared" si="22"/>
        <v>7.6076781363816748</v>
      </c>
      <c r="I88" s="20">
        <f t="shared" si="22"/>
        <v>21.392409652441071</v>
      </c>
      <c r="J88" s="20">
        <f t="shared" si="22"/>
        <v>7.1709662893596704</v>
      </c>
      <c r="K88" s="20">
        <f t="shared" si="22"/>
        <v>22.07737398883409</v>
      </c>
      <c r="L88" s="20">
        <f t="shared" si="22"/>
        <v>38.691369752764551</v>
      </c>
      <c r="M88" s="20">
        <f t="shared" si="22"/>
        <v>22.873999993533634</v>
      </c>
      <c r="N88" s="20">
        <f t="shared" si="22"/>
        <v>6.371310669136097</v>
      </c>
      <c r="O88" s="20">
        <f t="shared" si="22"/>
        <v>23.78901160388801</v>
      </c>
      <c r="P88" s="20">
        <f t="shared" si="22"/>
        <v>6.0055713725479265</v>
      </c>
      <c r="Q88" s="20">
        <f t="shared" si="22"/>
        <v>24.827839875108349</v>
      </c>
      <c r="R88" s="20">
        <f t="shared" si="22"/>
        <v>5.6608270077744631</v>
      </c>
      <c r="S88" s="20">
        <f t="shared" si="22"/>
        <v>25.996930818687414</v>
      </c>
      <c r="T88" s="20">
        <f t="shared" si="22"/>
        <v>5.3358723798420797</v>
      </c>
      <c r="U88" s="20">
        <f t="shared" si="22"/>
        <v>531.94192772426493</v>
      </c>
      <c r="V88" s="20">
        <f t="shared" si="22"/>
        <v>58.08610429755867</v>
      </c>
      <c r="W88" s="20">
        <f t="shared" si="22"/>
        <v>28.759405291838231</v>
      </c>
      <c r="X88" s="20">
        <f t="shared" si="22"/>
        <v>4.7408534988207522</v>
      </c>
      <c r="Y88" s="20">
        <f t="shared" si="22"/>
        <v>30.369565870099876</v>
      </c>
      <c r="Z88" s="20">
        <f t="shared" si="22"/>
        <v>4.4687091137908865</v>
      </c>
      <c r="AA88" s="20">
        <f t="shared" si="22"/>
        <v>32.145226385644136</v>
      </c>
      <c r="AB88" s="20">
        <f t="shared" si="22"/>
        <v>4.2121869297680146</v>
      </c>
      <c r="AC88" s="20">
        <f t="shared" si="22"/>
        <v>34.098203952780437</v>
      </c>
      <c r="AD88" s="20">
        <f t="shared" si="22"/>
        <v>3.9703901685059995</v>
      </c>
      <c r="AE88" s="20">
        <f t="shared" si="22"/>
        <v>36.239164721806027</v>
      </c>
      <c r="AF88" s="20">
        <f t="shared" si="22"/>
        <v>72.158642762748187</v>
      </c>
      <c r="AG88" s="20">
        <f t="shared" si="22"/>
        <v>38.581946268389778</v>
      </c>
      <c r="AH88" s="20">
        <f t="shared" si="22"/>
        <v>3.5276402398893705</v>
      </c>
      <c r="AI88" s="20">
        <f t="shared" si="22"/>
        <v>41.14071402891333</v>
      </c>
      <c r="AJ88" s="20">
        <f t="shared" si="22"/>
        <v>3.3251392590153368</v>
      </c>
      <c r="AK88" s="20">
        <f t="shared" si="22"/>
        <v>43.930351093727943</v>
      </c>
      <c r="AL88" s="20">
        <f t="shared" si="22"/>
        <v>3.1342626628478993</v>
      </c>
      <c r="AM88" s="20">
        <f t="shared" si="22"/>
        <v>46.967946049350495</v>
      </c>
      <c r="AN88" s="20">
        <f t="shared" si="22"/>
        <v>2.9543431641510982</v>
      </c>
      <c r="AO88" s="20">
        <f t="shared" si="22"/>
        <v>329.67650604545958</v>
      </c>
      <c r="AP88" s="20">
        <f t="shared" si="22"/>
        <v>403.36042972195412</v>
      </c>
      <c r="AQ88" s="20">
        <f t="shared" si="22"/>
        <v>53.859645646667218</v>
      </c>
      <c r="AR88" s="20">
        <f t="shared" si="22"/>
        <v>2.6248956364465044</v>
      </c>
      <c r="AS88" s="20">
        <f t="shared" si="22"/>
        <v>57.754803473821816</v>
      </c>
      <c r="AT88" s="20">
        <f t="shared" si="22"/>
        <v>2.4742158888175179</v>
      </c>
      <c r="AU88" s="20">
        <f t="shared" si="22"/>
        <v>61.979644405270584</v>
      </c>
      <c r="AV88" s="20">
        <f t="shared" si="22"/>
        <v>2.3321857751131283</v>
      </c>
      <c r="AW88" s="20">
        <f t="shared" si="22"/>
        <v>66.559060907425646</v>
      </c>
      <c r="AX88" s="20">
        <f t="shared" si="22"/>
        <v>2.1983087709615687</v>
      </c>
      <c r="AY88" s="20">
        <f t="shared" si="22"/>
        <v>71.519800647772314</v>
      </c>
      <c r="AZ88" s="18"/>
    </row>
    <row r="89" spans="1:52" ht="12.75" customHeight="1"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  <c r="AG89" s="17"/>
      <c r="AH89" s="17"/>
      <c r="AI89" s="17"/>
      <c r="AJ89" s="17"/>
      <c r="AK89" s="17"/>
      <c r="AL89" s="17"/>
      <c r="AM89" s="17"/>
      <c r="AN89" s="17"/>
      <c r="AO89" s="17"/>
      <c r="AP89" s="17"/>
      <c r="AQ89" s="17"/>
      <c r="AR89" s="17"/>
      <c r="AS89" s="17"/>
      <c r="AT89" s="17"/>
      <c r="AU89" s="17"/>
      <c r="AV89" s="17"/>
      <c r="AW89" s="17"/>
      <c r="AX89" s="17"/>
      <c r="AY89" s="17"/>
      <c r="AZ89" s="17"/>
    </row>
    <row r="90" spans="1:52" ht="12.75" customHeight="1">
      <c r="A90" s="4" t="s">
        <v>147</v>
      </c>
      <c r="B90" s="4">
        <f t="shared" ref="B90:AY90" si="23">1/(1+$B$31)^B38</f>
        <v>1</v>
      </c>
      <c r="C90" s="20">
        <f t="shared" si="23"/>
        <v>0.92592592592592582</v>
      </c>
      <c r="D90" s="20">
        <f t="shared" si="23"/>
        <v>0.85733882030178321</v>
      </c>
      <c r="E90" s="20">
        <f t="shared" si="23"/>
        <v>0.79383224102016958</v>
      </c>
      <c r="F90" s="20">
        <f t="shared" si="23"/>
        <v>0.73502985279645328</v>
      </c>
      <c r="G90" s="20">
        <f t="shared" si="23"/>
        <v>0.68058319703375303</v>
      </c>
      <c r="H90" s="20">
        <f t="shared" si="23"/>
        <v>0.63016962688310452</v>
      </c>
      <c r="I90" s="20">
        <f t="shared" si="23"/>
        <v>0.58349039526213387</v>
      </c>
      <c r="J90" s="20">
        <f t="shared" si="23"/>
        <v>0.54026888450197574</v>
      </c>
      <c r="K90" s="20">
        <f t="shared" si="23"/>
        <v>0.50024896713145905</v>
      </c>
      <c r="L90" s="20">
        <f t="shared" si="23"/>
        <v>0.46319348808468425</v>
      </c>
      <c r="M90" s="20">
        <f t="shared" si="23"/>
        <v>0.42888285933767062</v>
      </c>
      <c r="N90" s="20">
        <f t="shared" si="23"/>
        <v>0.39711375864599124</v>
      </c>
      <c r="O90" s="20">
        <f t="shared" si="23"/>
        <v>0.36769792467221413</v>
      </c>
      <c r="P90" s="20">
        <f t="shared" si="23"/>
        <v>0.34046104136316119</v>
      </c>
      <c r="Q90" s="20">
        <f t="shared" si="23"/>
        <v>0.31524170496588994</v>
      </c>
      <c r="R90" s="20">
        <f t="shared" si="23"/>
        <v>0.29189046756100923</v>
      </c>
      <c r="S90" s="20">
        <f t="shared" si="23"/>
        <v>0.27026895144537894</v>
      </c>
      <c r="T90" s="20">
        <f t="shared" si="23"/>
        <v>0.25024902911609154</v>
      </c>
      <c r="U90" s="20">
        <f t="shared" si="23"/>
        <v>0.23171206399638106</v>
      </c>
      <c r="V90" s="20">
        <f t="shared" si="23"/>
        <v>0.21454820740405653</v>
      </c>
      <c r="W90" s="20">
        <f t="shared" si="23"/>
        <v>0.19865574759634863</v>
      </c>
      <c r="X90" s="20">
        <f t="shared" si="23"/>
        <v>0.18394050703365611</v>
      </c>
      <c r="Y90" s="20">
        <f t="shared" si="23"/>
        <v>0.17031528429042234</v>
      </c>
      <c r="Z90" s="20">
        <f t="shared" si="23"/>
        <v>0.1576993373059466</v>
      </c>
      <c r="AA90" s="20">
        <f t="shared" si="23"/>
        <v>0.1460179049129135</v>
      </c>
      <c r="AB90" s="20">
        <f t="shared" si="23"/>
        <v>0.13520176380825324</v>
      </c>
      <c r="AC90" s="20">
        <f t="shared" si="23"/>
        <v>0.12518681834097523</v>
      </c>
      <c r="AD90" s="20">
        <f t="shared" si="23"/>
        <v>0.11591372068608817</v>
      </c>
      <c r="AE90" s="20">
        <f t="shared" si="23"/>
        <v>0.10732751915378534</v>
      </c>
      <c r="AF90" s="20">
        <f t="shared" si="23"/>
        <v>9.9377332549801231E-2</v>
      </c>
      <c r="AG90" s="20">
        <f t="shared" si="23"/>
        <v>9.2016048657223348E-2</v>
      </c>
      <c r="AH90" s="20">
        <f t="shared" si="23"/>
        <v>8.5200045052984577E-2</v>
      </c>
      <c r="AI90" s="20">
        <f t="shared" si="23"/>
        <v>7.8888930604615354E-2</v>
      </c>
      <c r="AJ90" s="20">
        <f t="shared" si="23"/>
        <v>7.3045306115384581E-2</v>
      </c>
      <c r="AK90" s="20">
        <f t="shared" si="23"/>
        <v>6.7634542699430159E-2</v>
      </c>
      <c r="AL90" s="20">
        <f t="shared" si="23"/>
        <v>6.2624576573546434E-2</v>
      </c>
      <c r="AM90" s="20">
        <f t="shared" si="23"/>
        <v>5.7985719049580033E-2</v>
      </c>
      <c r="AN90" s="20">
        <f t="shared" si="23"/>
        <v>5.3690480601462989E-2</v>
      </c>
      <c r="AO90" s="20">
        <f t="shared" si="23"/>
        <v>4.9713407964317585E-2</v>
      </c>
      <c r="AP90" s="20">
        <f t="shared" si="23"/>
        <v>4.6030933300294057E-2</v>
      </c>
      <c r="AQ90" s="20">
        <f t="shared" si="23"/>
        <v>4.2621234537309309E-2</v>
      </c>
      <c r="AR90" s="20">
        <f t="shared" si="23"/>
        <v>3.9464106053064177E-2</v>
      </c>
      <c r="AS90" s="20">
        <f t="shared" si="23"/>
        <v>3.6540838938022388E-2</v>
      </c>
      <c r="AT90" s="20">
        <f t="shared" si="23"/>
        <v>3.3834110127798502E-2</v>
      </c>
      <c r="AU90" s="20">
        <f t="shared" si="23"/>
        <v>3.1327879747961578E-2</v>
      </c>
      <c r="AV90" s="20">
        <f t="shared" si="23"/>
        <v>2.900729606292738E-2</v>
      </c>
      <c r="AW90" s="20">
        <f t="shared" si="23"/>
        <v>2.6858607465673496E-2</v>
      </c>
      <c r="AX90" s="20">
        <f t="shared" si="23"/>
        <v>2.4869080986734723E-2</v>
      </c>
      <c r="AY90" s="20">
        <f t="shared" si="23"/>
        <v>2.3026926839569185E-2</v>
      </c>
      <c r="AZ90" s="18"/>
    </row>
    <row r="91" spans="1:52" ht="12.75" customHeight="1">
      <c r="A91" s="4" t="s">
        <v>148</v>
      </c>
      <c r="B91" s="20">
        <f t="shared" ref="B91:AY91" si="24">B90*B78</f>
        <v>418.19722234</v>
      </c>
      <c r="C91" s="20">
        <f t="shared" si="24"/>
        <v>4.2010392037037025</v>
      </c>
      <c r="D91" s="20">
        <f t="shared" si="24"/>
        <v>3.8898511145404653</v>
      </c>
      <c r="E91" s="20">
        <f t="shared" si="24"/>
        <v>3.6017139949448751</v>
      </c>
      <c r="F91" s="20">
        <f t="shared" si="24"/>
        <v>3.3349203656896989</v>
      </c>
      <c r="G91" s="20">
        <f t="shared" si="24"/>
        <v>3.0878892274904617</v>
      </c>
      <c r="H91" s="20">
        <f t="shared" si="24"/>
        <v>2.8591566921207976</v>
      </c>
      <c r="I91" s="20">
        <f t="shared" si="24"/>
        <v>2.6473673075192572</v>
      </c>
      <c r="J91" s="20">
        <f t="shared" si="24"/>
        <v>2.4512660254807934</v>
      </c>
      <c r="K91" s="20">
        <f t="shared" si="24"/>
        <v>2.2696907643340682</v>
      </c>
      <c r="L91" s="20">
        <f t="shared" si="24"/>
        <v>2.1015655225315442</v>
      </c>
      <c r="M91" s="20">
        <f t="shared" si="24"/>
        <v>1.9458940023440225</v>
      </c>
      <c r="N91" s="20">
        <f t="shared" si="24"/>
        <v>1.8017537058740947</v>
      </c>
      <c r="O91" s="20">
        <f t="shared" si="24"/>
        <v>1.6682904684019395</v>
      </c>
      <c r="P91" s="20">
        <f t="shared" si="24"/>
        <v>1.5447133966684623</v>
      </c>
      <c r="Q91" s="20">
        <f t="shared" si="24"/>
        <v>1.4302901821004279</v>
      </c>
      <c r="R91" s="20">
        <f t="shared" si="24"/>
        <v>1.3243427612040999</v>
      </c>
      <c r="S91" s="20">
        <f t="shared" si="24"/>
        <v>1.2262432974112039</v>
      </c>
      <c r="T91" s="20">
        <f t="shared" si="24"/>
        <v>1.1354104605659292</v>
      </c>
      <c r="U91" s="20">
        <f t="shared" si="24"/>
        <v>1.05130598200549</v>
      </c>
      <c r="V91" s="20">
        <f t="shared" si="24"/>
        <v>0.97343146481989806</v>
      </c>
      <c r="W91" s="20">
        <f t="shared" si="24"/>
        <v>0.90132543038879442</v>
      </c>
      <c r="X91" s="20">
        <f t="shared" si="24"/>
        <v>0.83456058369332808</v>
      </c>
      <c r="Y91" s="20">
        <f t="shared" si="24"/>
        <v>0.77274128119752605</v>
      </c>
      <c r="Z91" s="20">
        <f t="shared" si="24"/>
        <v>0.7155011862940055</v>
      </c>
      <c r="AA91" s="20">
        <f t="shared" si="24"/>
        <v>0.66250109842037541</v>
      </c>
      <c r="AB91" s="20">
        <f t="shared" si="24"/>
        <v>0.61342694298182909</v>
      </c>
      <c r="AC91" s="20">
        <f t="shared" si="24"/>
        <v>0.56798791016836025</v>
      </c>
      <c r="AD91" s="20">
        <f t="shared" si="24"/>
        <v>0.52591473163737068</v>
      </c>
      <c r="AE91" s="20">
        <f t="shared" si="24"/>
        <v>0.48695808484941727</v>
      </c>
      <c r="AF91" s="20">
        <f t="shared" si="24"/>
        <v>0.45088711560131223</v>
      </c>
      <c r="AG91" s="20">
        <f t="shared" si="24"/>
        <v>0.41748807000121496</v>
      </c>
      <c r="AH91" s="20">
        <f t="shared" si="24"/>
        <v>0.38656302777890272</v>
      </c>
      <c r="AI91" s="20">
        <f t="shared" si="24"/>
        <v>0.35792872942490994</v>
      </c>
      <c r="AJ91" s="20">
        <f t="shared" si="24"/>
        <v>0.3314154902082499</v>
      </c>
      <c r="AK91" s="20">
        <f t="shared" si="24"/>
        <v>0.30686619463726839</v>
      </c>
      <c r="AL91" s="20">
        <f t="shared" si="24"/>
        <v>0.2841353654048781</v>
      </c>
      <c r="AM91" s="20">
        <f t="shared" si="24"/>
        <v>0.26308830130081307</v>
      </c>
      <c r="AN91" s="20">
        <f t="shared" si="24"/>
        <v>0.2436002789822343</v>
      </c>
      <c r="AO91" s="20">
        <f t="shared" si="24"/>
        <v>0.2255558138724392</v>
      </c>
      <c r="AP91" s="20">
        <f t="shared" si="24"/>
        <v>0.20884797580781403</v>
      </c>
      <c r="AQ91" s="20">
        <f t="shared" si="24"/>
        <v>0.19337775537760557</v>
      </c>
      <c r="AR91" s="20">
        <f t="shared" si="24"/>
        <v>0.17905347720148665</v>
      </c>
      <c r="AS91" s="20">
        <f t="shared" si="24"/>
        <v>0.1657902566680432</v>
      </c>
      <c r="AT91" s="20">
        <f t="shared" si="24"/>
        <v>0.1535094969148548</v>
      </c>
      <c r="AU91" s="20">
        <f t="shared" si="24"/>
        <v>0.14213842306931002</v>
      </c>
      <c r="AV91" s="20">
        <f t="shared" si="24"/>
        <v>0.13160965099010183</v>
      </c>
      <c r="AW91" s="20">
        <f t="shared" si="24"/>
        <v>0.12186078795379797</v>
      </c>
      <c r="AX91" s="20">
        <f t="shared" si="24"/>
        <v>0.11283406292018333</v>
      </c>
      <c r="AY91" s="20">
        <f t="shared" si="24"/>
        <v>0.10447598418535492</v>
      </c>
      <c r="AZ91" s="18"/>
    </row>
    <row r="92" spans="1:52" ht="12.75" customHeight="1">
      <c r="A92" s="4" t="s">
        <v>149</v>
      </c>
      <c r="B92" s="20">
        <f t="shared" ref="B92:AY92" si="25">B90*B84</f>
        <v>9.0839655500000003</v>
      </c>
      <c r="C92" s="20">
        <f t="shared" si="25"/>
        <v>19.03885699074074</v>
      </c>
      <c r="D92" s="20">
        <f t="shared" si="25"/>
        <v>7.7880363082990396</v>
      </c>
      <c r="E92" s="20">
        <f t="shared" si="25"/>
        <v>17.642894209152566</v>
      </c>
      <c r="F92" s="20">
        <f t="shared" si="25"/>
        <v>6.6769858610245532</v>
      </c>
      <c r="G92" s="20">
        <f t="shared" si="25"/>
        <v>16.421768515136289</v>
      </c>
      <c r="H92" s="20">
        <f t="shared" si="25"/>
        <v>5.7244391812624755</v>
      </c>
      <c r="I92" s="20">
        <f t="shared" si="25"/>
        <v>15.351612198102623</v>
      </c>
      <c r="J92" s="20">
        <f t="shared" si="25"/>
        <v>4.9077839345528771</v>
      </c>
      <c r="K92" s="20">
        <f t="shared" si="25"/>
        <v>14.410154513611891</v>
      </c>
      <c r="L92" s="20">
        <f t="shared" si="25"/>
        <v>24.085119036411747</v>
      </c>
      <c r="M92" s="20">
        <f t="shared" si="25"/>
        <v>13.57970320019416</v>
      </c>
      <c r="N92" s="20">
        <f t="shared" si="25"/>
        <v>3.607367702971199</v>
      </c>
      <c r="O92" s="20">
        <f t="shared" si="25"/>
        <v>12.845514331230296</v>
      </c>
      <c r="P92" s="20">
        <f t="shared" si="25"/>
        <v>3.0927363708600812</v>
      </c>
      <c r="Q92" s="20">
        <f t="shared" si="25"/>
        <v>12.193853529708854</v>
      </c>
      <c r="R92" s="20">
        <f t="shared" si="25"/>
        <v>2.6515229516976002</v>
      </c>
      <c r="S92" s="20">
        <f t="shared" si="25"/>
        <v>11.61317726389111</v>
      </c>
      <c r="T92" s="20">
        <f t="shared" si="25"/>
        <v>2.2732535594115224</v>
      </c>
      <c r="U92" s="20">
        <f t="shared" si="25"/>
        <v>216.13253035191818</v>
      </c>
      <c r="V92" s="20">
        <f t="shared" si="25"/>
        <v>22.508245047573823</v>
      </c>
      <c r="W92" s="20">
        <f t="shared" si="25"/>
        <v>10.628274308461744</v>
      </c>
      <c r="X92" s="20">
        <f t="shared" si="25"/>
        <v>1.6709092291432648</v>
      </c>
      <c r="Y92" s="20">
        <f t="shared" si="25"/>
        <v>10.2081813271535</v>
      </c>
      <c r="Z92" s="20">
        <f t="shared" si="25"/>
        <v>1.4325353473450488</v>
      </c>
      <c r="AA92" s="20">
        <f t="shared" si="25"/>
        <v>9.827730059846818</v>
      </c>
      <c r="AB92" s="20">
        <f t="shared" si="25"/>
        <v>1.2281681647334093</v>
      </c>
      <c r="AC92" s="20">
        <f t="shared" si="25"/>
        <v>9.4818956820962548</v>
      </c>
      <c r="AD92" s="20">
        <f t="shared" si="25"/>
        <v>1.0529562454847474</v>
      </c>
      <c r="AE92" s="20">
        <f t="shared" si="25"/>
        <v>9.1657664383002331</v>
      </c>
      <c r="AF92" s="20">
        <f t="shared" si="25"/>
        <v>17.405737617883478</v>
      </c>
      <c r="AG92" s="20">
        <f t="shared" si="25"/>
        <v>8.8756808514255727</v>
      </c>
      <c r="AH92" s="20">
        <f t="shared" si="25"/>
        <v>0.77395427411975981</v>
      </c>
      <c r="AI92" s="20">
        <f t="shared" si="25"/>
        <v>8.6082785009213634</v>
      </c>
      <c r="AJ92" s="20">
        <f t="shared" si="25"/>
        <v>0.66354104434135786</v>
      </c>
      <c r="AK92" s="20">
        <f t="shared" si="25"/>
        <v>8.3605740312373644</v>
      </c>
      <c r="AL92" s="20">
        <f t="shared" si="25"/>
        <v>0.56887949617743283</v>
      </c>
      <c r="AM92" s="20">
        <f t="shared" si="25"/>
        <v>8.1301756703335943</v>
      </c>
      <c r="AN92" s="20">
        <f t="shared" si="25"/>
        <v>0.48772247614663311</v>
      </c>
      <c r="AO92" s="20">
        <f t="shared" si="25"/>
        <v>51.905490370782324</v>
      </c>
      <c r="AP92" s="20">
        <f t="shared" si="25"/>
        <v>60.566441739295364</v>
      </c>
      <c r="AQ92" s="20">
        <f t="shared" si="25"/>
        <v>7.7128649972735737</v>
      </c>
      <c r="AR92" s="20">
        <f t="shared" si="25"/>
        <v>0.35849057984758148</v>
      </c>
      <c r="AS92" s="20">
        <f t="shared" si="25"/>
        <v>7.5225881716608907</v>
      </c>
      <c r="AT92" s="20">
        <f t="shared" si="25"/>
        <v>0.3073478908158277</v>
      </c>
      <c r="AU92" s="20">
        <f t="shared" si="25"/>
        <v>7.3426900318412729</v>
      </c>
      <c r="AV92" s="20">
        <f t="shared" si="25"/>
        <v>0.26350127813428298</v>
      </c>
      <c r="AW92" s="20">
        <f t="shared" si="25"/>
        <v>7.1719993090648364</v>
      </c>
      <c r="AX92" s="20">
        <f t="shared" si="25"/>
        <v>0.22590987494365825</v>
      </c>
      <c r="AY92" s="20">
        <f t="shared" si="25"/>
        <v>7.0094878443945889</v>
      </c>
      <c r="AZ92" s="18"/>
    </row>
    <row r="93" spans="1:52" ht="12.75" customHeight="1"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  <c r="AG93" s="17"/>
      <c r="AH93" s="17"/>
      <c r="AI93" s="17"/>
      <c r="AJ93" s="17"/>
      <c r="AK93" s="17"/>
      <c r="AL93" s="17"/>
      <c r="AM93" s="17"/>
      <c r="AN93" s="17"/>
      <c r="AO93" s="17"/>
      <c r="AP93" s="17"/>
      <c r="AQ93" s="17"/>
      <c r="AR93" s="17"/>
      <c r="AS93" s="17"/>
      <c r="AT93" s="17"/>
      <c r="AU93" s="17"/>
      <c r="AV93" s="17"/>
      <c r="AW93" s="17"/>
      <c r="AX93" s="17"/>
      <c r="AY93" s="17"/>
      <c r="AZ93" s="17"/>
    </row>
    <row r="94" spans="1:52" ht="12.75" customHeight="1">
      <c r="A94" s="4" t="s">
        <v>150</v>
      </c>
      <c r="B94" s="4">
        <f t="shared" ref="B94:AY94" si="26">1/(1+$B$32)^B38</f>
        <v>1</v>
      </c>
      <c r="C94" s="20">
        <f t="shared" si="26"/>
        <v>0.90909090909090906</v>
      </c>
      <c r="D94" s="20">
        <f t="shared" si="26"/>
        <v>0.82644628099173545</v>
      </c>
      <c r="E94" s="20">
        <f t="shared" si="26"/>
        <v>0.75131480090157754</v>
      </c>
      <c r="F94" s="20">
        <f t="shared" si="26"/>
        <v>0.68301345536507052</v>
      </c>
      <c r="G94" s="20">
        <f t="shared" si="26"/>
        <v>0.62092132305915493</v>
      </c>
      <c r="H94" s="20">
        <f t="shared" si="26"/>
        <v>0.56447393005377722</v>
      </c>
      <c r="I94" s="20">
        <f t="shared" si="26"/>
        <v>0.51315811823070645</v>
      </c>
      <c r="J94" s="20">
        <f t="shared" si="26"/>
        <v>0.46650738020973315</v>
      </c>
      <c r="K94" s="20">
        <f t="shared" si="26"/>
        <v>0.42409761837248466</v>
      </c>
      <c r="L94" s="20">
        <f t="shared" si="26"/>
        <v>0.38554328942953148</v>
      </c>
      <c r="M94" s="20">
        <f t="shared" si="26"/>
        <v>0.3504938994813922</v>
      </c>
      <c r="N94" s="20">
        <f t="shared" si="26"/>
        <v>0.31863081771035656</v>
      </c>
      <c r="O94" s="20">
        <f t="shared" si="26"/>
        <v>0.28966437973668779</v>
      </c>
      <c r="P94" s="20">
        <f t="shared" si="26"/>
        <v>0.26333125430607973</v>
      </c>
      <c r="Q94" s="20">
        <f t="shared" si="26"/>
        <v>0.23939204936916339</v>
      </c>
      <c r="R94" s="20">
        <f t="shared" si="26"/>
        <v>0.21762913579014853</v>
      </c>
      <c r="S94" s="20">
        <f t="shared" si="26"/>
        <v>0.19784466890013502</v>
      </c>
      <c r="T94" s="20">
        <f t="shared" si="26"/>
        <v>0.17985878990921364</v>
      </c>
      <c r="U94" s="20">
        <f t="shared" si="26"/>
        <v>0.16350799082655781</v>
      </c>
      <c r="V94" s="20">
        <f t="shared" si="26"/>
        <v>0.14864362802414349</v>
      </c>
      <c r="W94" s="20">
        <f t="shared" si="26"/>
        <v>0.13513057093103953</v>
      </c>
      <c r="X94" s="20">
        <f t="shared" si="26"/>
        <v>0.12284597357367227</v>
      </c>
      <c r="Y94" s="20">
        <f t="shared" si="26"/>
        <v>0.11167815779424752</v>
      </c>
      <c r="Z94" s="20">
        <f t="shared" si="26"/>
        <v>0.10152559799477048</v>
      </c>
      <c r="AA94" s="20">
        <f t="shared" si="26"/>
        <v>9.2295998177064048E-2</v>
      </c>
      <c r="AB94" s="20">
        <f t="shared" si="26"/>
        <v>8.3905452888240042E-2</v>
      </c>
      <c r="AC94" s="20">
        <f t="shared" si="26"/>
        <v>7.6277684443854576E-2</v>
      </c>
      <c r="AD94" s="20">
        <f t="shared" si="26"/>
        <v>6.9343349494413245E-2</v>
      </c>
      <c r="AE94" s="20">
        <f t="shared" si="26"/>
        <v>6.3039408631284766E-2</v>
      </c>
      <c r="AF94" s="20">
        <f t="shared" si="26"/>
        <v>5.7308553301167964E-2</v>
      </c>
      <c r="AG94" s="20">
        <f t="shared" si="26"/>
        <v>5.2098684819243603E-2</v>
      </c>
      <c r="AH94" s="20">
        <f t="shared" si="26"/>
        <v>4.7362440744766907E-2</v>
      </c>
      <c r="AI94" s="20">
        <f t="shared" si="26"/>
        <v>4.3056764313424457E-2</v>
      </c>
      <c r="AJ94" s="20">
        <f t="shared" si="26"/>
        <v>3.9142513012204054E-2</v>
      </c>
      <c r="AK94" s="20">
        <f t="shared" si="26"/>
        <v>3.5584102738367311E-2</v>
      </c>
      <c r="AL94" s="20">
        <f t="shared" si="26"/>
        <v>3.2349184307606652E-2</v>
      </c>
      <c r="AM94" s="20">
        <f t="shared" si="26"/>
        <v>2.94083493705515E-2</v>
      </c>
      <c r="AN94" s="20">
        <f t="shared" si="26"/>
        <v>2.6734863064137721E-2</v>
      </c>
      <c r="AO94" s="20">
        <f t="shared" si="26"/>
        <v>2.4304420967397926E-2</v>
      </c>
      <c r="AP94" s="20">
        <f t="shared" si="26"/>
        <v>2.2094928152179935E-2</v>
      </c>
      <c r="AQ94" s="20">
        <f t="shared" si="26"/>
        <v>2.0086298320163575E-2</v>
      </c>
      <c r="AR94" s="20">
        <f t="shared" si="26"/>
        <v>1.8260271200148705E-2</v>
      </c>
      <c r="AS94" s="20">
        <f t="shared" si="26"/>
        <v>1.6600246545589729E-2</v>
      </c>
      <c r="AT94" s="20">
        <f t="shared" si="26"/>
        <v>1.5091133223263388E-2</v>
      </c>
      <c r="AU94" s="20">
        <f t="shared" si="26"/>
        <v>1.3719212021148534E-2</v>
      </c>
      <c r="AV94" s="20">
        <f t="shared" si="26"/>
        <v>1.2472010928316847E-2</v>
      </c>
      <c r="AW94" s="20">
        <f t="shared" si="26"/>
        <v>1.1338191753015316E-2</v>
      </c>
      <c r="AX94" s="20">
        <f t="shared" si="26"/>
        <v>1.0307447048195742E-2</v>
      </c>
      <c r="AY94" s="20">
        <f t="shared" si="26"/>
        <v>9.3704064074506734E-3</v>
      </c>
      <c r="AZ94" s="18"/>
    </row>
    <row r="95" spans="1:52" ht="12.75" customHeight="1">
      <c r="A95" s="4" t="s">
        <v>151</v>
      </c>
      <c r="B95" s="20">
        <f t="shared" ref="B95:AY95" si="27">B94*B78</f>
        <v>418.19722234</v>
      </c>
      <c r="C95" s="20">
        <f t="shared" si="27"/>
        <v>4.124656672727272</v>
      </c>
      <c r="D95" s="20">
        <f t="shared" si="27"/>
        <v>3.7496878842975194</v>
      </c>
      <c r="E95" s="20">
        <f t="shared" si="27"/>
        <v>3.4088071675431988</v>
      </c>
      <c r="F95" s="20">
        <f t="shared" si="27"/>
        <v>3.0989156068574535</v>
      </c>
      <c r="G95" s="20">
        <f t="shared" si="27"/>
        <v>2.8171960062340484</v>
      </c>
      <c r="H95" s="20">
        <f t="shared" si="27"/>
        <v>2.5610872783945893</v>
      </c>
      <c r="I95" s="20">
        <f t="shared" si="27"/>
        <v>2.3282611621768989</v>
      </c>
      <c r="J95" s="20">
        <f t="shared" si="27"/>
        <v>2.1166010565244537</v>
      </c>
      <c r="K95" s="20">
        <f t="shared" si="27"/>
        <v>1.9241827786585941</v>
      </c>
      <c r="L95" s="20">
        <f t="shared" si="27"/>
        <v>1.7492570715078126</v>
      </c>
      <c r="M95" s="20">
        <f t="shared" si="27"/>
        <v>1.5902337013707386</v>
      </c>
      <c r="N95" s="20">
        <f t="shared" si="27"/>
        <v>1.4456670012461261</v>
      </c>
      <c r="O95" s="20">
        <f t="shared" si="27"/>
        <v>1.3142427284055691</v>
      </c>
      <c r="P95" s="20">
        <f t="shared" si="27"/>
        <v>1.1947661167323353</v>
      </c>
      <c r="Q95" s="20">
        <f t="shared" si="27"/>
        <v>1.0861510152112139</v>
      </c>
      <c r="R95" s="20">
        <f t="shared" si="27"/>
        <v>0.98741001382837623</v>
      </c>
      <c r="S95" s="20">
        <f t="shared" si="27"/>
        <v>0.89764546711670568</v>
      </c>
      <c r="T95" s="20">
        <f t="shared" si="27"/>
        <v>0.81604133374245957</v>
      </c>
      <c r="U95" s="20">
        <f t="shared" si="27"/>
        <v>0.74185575794769032</v>
      </c>
      <c r="V95" s="20">
        <f t="shared" si="27"/>
        <v>0.67441432540699131</v>
      </c>
      <c r="W95" s="20">
        <f t="shared" si="27"/>
        <v>0.61310393218817394</v>
      </c>
      <c r="X95" s="20">
        <f t="shared" si="27"/>
        <v>0.55736721108015796</v>
      </c>
      <c r="Y95" s="20">
        <f t="shared" si="27"/>
        <v>0.50669746461832543</v>
      </c>
      <c r="Z95" s="20">
        <f t="shared" si="27"/>
        <v>0.46063405874393226</v>
      </c>
      <c r="AA95" s="20">
        <f t="shared" si="27"/>
        <v>0.41875823522175648</v>
      </c>
      <c r="AB95" s="20">
        <f t="shared" si="27"/>
        <v>0.38068930474705132</v>
      </c>
      <c r="AC95" s="20">
        <f t="shared" si="27"/>
        <v>0.34608118613368299</v>
      </c>
      <c r="AD95" s="20">
        <f t="shared" si="27"/>
        <v>0.31461926012152996</v>
      </c>
      <c r="AE95" s="20">
        <f t="shared" si="27"/>
        <v>0.28601750920139085</v>
      </c>
      <c r="AF95" s="20">
        <f t="shared" si="27"/>
        <v>0.26001591745580988</v>
      </c>
      <c r="AG95" s="20">
        <f t="shared" si="27"/>
        <v>0.23637810677800897</v>
      </c>
      <c r="AH95" s="20">
        <f t="shared" si="27"/>
        <v>0.21488918798000811</v>
      </c>
      <c r="AI95" s="20">
        <f t="shared" si="27"/>
        <v>0.19535380725455281</v>
      </c>
      <c r="AJ95" s="20">
        <f t="shared" si="27"/>
        <v>0.17759437023141167</v>
      </c>
      <c r="AK95" s="20">
        <f t="shared" si="27"/>
        <v>0.16144942748310145</v>
      </c>
      <c r="AL95" s="20">
        <f t="shared" si="27"/>
        <v>0.14677220680281955</v>
      </c>
      <c r="AM95" s="20">
        <f t="shared" si="27"/>
        <v>0.13342927891165413</v>
      </c>
      <c r="AN95" s="20">
        <f t="shared" si="27"/>
        <v>0.12129934446514008</v>
      </c>
      <c r="AO95" s="20">
        <f t="shared" si="27"/>
        <v>0.11027213133194551</v>
      </c>
      <c r="AP95" s="20">
        <f t="shared" si="27"/>
        <v>0.10024739211995048</v>
      </c>
      <c r="AQ95" s="20">
        <f t="shared" si="27"/>
        <v>9.1133992836318609E-2</v>
      </c>
      <c r="AR95" s="20">
        <f t="shared" si="27"/>
        <v>8.2849084396653283E-2</v>
      </c>
      <c r="AS95" s="20">
        <f t="shared" si="27"/>
        <v>7.5317349451502966E-2</v>
      </c>
      <c r="AT95" s="20">
        <f t="shared" si="27"/>
        <v>6.8470317683184512E-2</v>
      </c>
      <c r="AU95" s="20">
        <f t="shared" si="27"/>
        <v>6.224574334834955E-2</v>
      </c>
      <c r="AV95" s="20">
        <f t="shared" si="27"/>
        <v>5.6587039407590495E-2</v>
      </c>
      <c r="AW95" s="20">
        <f t="shared" si="27"/>
        <v>5.1442763097809541E-2</v>
      </c>
      <c r="AX95" s="20">
        <f t="shared" si="27"/>
        <v>4.6766148270735948E-2</v>
      </c>
      <c r="AY95" s="20">
        <f t="shared" si="27"/>
        <v>4.2514680246123586E-2</v>
      </c>
      <c r="AZ95" s="18"/>
    </row>
    <row r="96" spans="1:52" ht="12.75" customHeight="1">
      <c r="A96" s="4" t="s">
        <v>152</v>
      </c>
      <c r="B96" s="20">
        <f t="shared" ref="B96:AY96" si="28">B94*B84</f>
        <v>9.0839655500000003</v>
      </c>
      <c r="C96" s="20">
        <f t="shared" si="28"/>
        <v>18.692695954545453</v>
      </c>
      <c r="D96" s="20">
        <f t="shared" si="28"/>
        <v>7.5074095454545446</v>
      </c>
      <c r="E96" s="20">
        <f t="shared" si="28"/>
        <v>16.69794556724267</v>
      </c>
      <c r="F96" s="20">
        <f t="shared" si="28"/>
        <v>6.2044706987227638</v>
      </c>
      <c r="G96" s="20">
        <f t="shared" si="28"/>
        <v>14.98218921335477</v>
      </c>
      <c r="H96" s="20">
        <f t="shared" si="28"/>
        <v>5.127661734481622</v>
      </c>
      <c r="I96" s="20">
        <f t="shared" si="28"/>
        <v>13.501172412352712</v>
      </c>
      <c r="J96" s="20">
        <f t="shared" si="28"/>
        <v>4.237736970645968</v>
      </c>
      <c r="K96" s="20">
        <f t="shared" si="28"/>
        <v>12.216541384674841</v>
      </c>
      <c r="L96" s="20">
        <f t="shared" si="28"/>
        <v>20.047466681790457</v>
      </c>
      <c r="M96" s="20">
        <f t="shared" si="28"/>
        <v>11.097676264764484</v>
      </c>
      <c r="N96" s="20">
        <f t="shared" si="28"/>
        <v>2.8944313712492091</v>
      </c>
      <c r="O96" s="20">
        <f t="shared" si="28"/>
        <v>10.119415127163306</v>
      </c>
      <c r="P96" s="20">
        <f t="shared" si="28"/>
        <v>2.3920920423547174</v>
      </c>
      <c r="Q96" s="20">
        <f t="shared" si="28"/>
        <v>9.2599156145925097</v>
      </c>
      <c r="R96" s="20">
        <f t="shared" si="28"/>
        <v>1.9769355721939814</v>
      </c>
      <c r="S96" s="20">
        <f t="shared" si="28"/>
        <v>8.5011807622210576</v>
      </c>
      <c r="T96" s="20">
        <f t="shared" si="28"/>
        <v>1.6338310513999843</v>
      </c>
      <c r="U96" s="20">
        <f t="shared" si="28"/>
        <v>152.51426783999517</v>
      </c>
      <c r="V96" s="20">
        <f t="shared" si="28"/>
        <v>15.594197895239908</v>
      </c>
      <c r="W96" s="20">
        <f t="shared" si="28"/>
        <v>7.2296160201333777</v>
      </c>
      <c r="X96" s="20">
        <f t="shared" si="28"/>
        <v>1.1159285918994493</v>
      </c>
      <c r="Y96" s="20">
        <f t="shared" si="28"/>
        <v>6.6936498964012774</v>
      </c>
      <c r="Z96" s="20">
        <f t="shared" si="28"/>
        <v>0.92225503462764413</v>
      </c>
      <c r="AA96" s="20">
        <f t="shared" si="28"/>
        <v>6.2119789777101575</v>
      </c>
      <c r="AB96" s="20">
        <f t="shared" si="28"/>
        <v>0.76219424349392062</v>
      </c>
      <c r="AC96" s="20">
        <f t="shared" si="28"/>
        <v>5.7774217473802043</v>
      </c>
      <c r="AD96" s="20">
        <f t="shared" si="28"/>
        <v>0.6299125979288599</v>
      </c>
      <c r="AE96" s="20">
        <f t="shared" si="28"/>
        <v>5.3835633254040918</v>
      </c>
      <c r="AF96" s="20">
        <f t="shared" si="28"/>
        <v>10.037476519313303</v>
      </c>
      <c r="AG96" s="20">
        <f t="shared" si="28"/>
        <v>5.0253331454949075</v>
      </c>
      <c r="AH96" s="20">
        <f t="shared" si="28"/>
        <v>0.43023878008937894</v>
      </c>
      <c r="AI96" s="20">
        <f t="shared" si="28"/>
        <v>4.6983095818110323</v>
      </c>
      <c r="AJ96" s="20">
        <f t="shared" si="28"/>
        <v>0.35556923974328836</v>
      </c>
      <c r="AK96" s="20">
        <f t="shared" si="28"/>
        <v>4.3986920500281972</v>
      </c>
      <c r="AL96" s="20">
        <f t="shared" si="28"/>
        <v>0.29385887582089942</v>
      </c>
      <c r="AM96" s="20">
        <f t="shared" si="28"/>
        <v>4.1233436521273896</v>
      </c>
      <c r="AN96" s="20">
        <f t="shared" si="28"/>
        <v>0.24285857505859451</v>
      </c>
      <c r="AO96" s="20">
        <f t="shared" si="28"/>
        <v>25.37610958790421</v>
      </c>
      <c r="AP96" s="20">
        <f t="shared" si="28"/>
        <v>29.071997518120586</v>
      </c>
      <c r="AQ96" s="20">
        <f t="shared" si="28"/>
        <v>3.6348761109387837</v>
      </c>
      <c r="AR96" s="20">
        <f t="shared" si="28"/>
        <v>0.16587567451580798</v>
      </c>
      <c r="AS96" s="20">
        <f t="shared" si="28"/>
        <v>3.4174589839689724</v>
      </c>
      <c r="AT96" s="20">
        <f t="shared" si="28"/>
        <v>0.13708733431058509</v>
      </c>
      <c r="AU96" s="20">
        <f t="shared" si="28"/>
        <v>3.2155358793139812</v>
      </c>
      <c r="AV96" s="20">
        <f t="shared" si="28"/>
        <v>0.11329531761205376</v>
      </c>
      <c r="AW96" s="20">
        <f t="shared" si="28"/>
        <v>3.0276142768234684</v>
      </c>
      <c r="AX96" s="20">
        <f t="shared" si="28"/>
        <v>9.3632493894259303E-2</v>
      </c>
      <c r="AY96" s="20">
        <f t="shared" si="28"/>
        <v>2.8523888692431143</v>
      </c>
      <c r="AZ96" s="18"/>
    </row>
    <row r="97" spans="1:52" ht="12.75" customHeight="1"/>
    <row r="98" spans="1:52" ht="12.75" customHeight="1">
      <c r="A98" s="4" t="s">
        <v>153</v>
      </c>
      <c r="B98" s="20">
        <f>SUM(B88:AY88)-SUM(B87:AY87)</f>
        <v>1849.8254051469921</v>
      </c>
    </row>
    <row r="99" spans="1:52" ht="12.75" customHeight="1">
      <c r="A99" s="4" t="s">
        <v>154</v>
      </c>
      <c r="B99" s="20">
        <f>SUM(B92:AY92)-SUM(B91:AY91)</f>
        <v>226.98199167327482</v>
      </c>
    </row>
    <row r="100" spans="1:52" ht="12.75" customHeight="1">
      <c r="A100" s="4" t="s">
        <v>155</v>
      </c>
      <c r="B100" s="20">
        <f>SUM(B96:AY96)-SUM(B95:AY95)</f>
        <v>16.577973218013199</v>
      </c>
    </row>
    <row r="101" spans="1:52" ht="12.75" customHeight="1"/>
    <row r="102" spans="1:52" ht="12.75" customHeight="1"/>
    <row r="103" spans="1:52" ht="12.75" customHeight="1">
      <c r="A103" s="1" t="s">
        <v>157</v>
      </c>
    </row>
    <row r="104" spans="1:52" ht="12.75" customHeight="1"/>
    <row r="105" spans="1:52" ht="12.75" customHeight="1">
      <c r="B105" s="19">
        <v>0</v>
      </c>
      <c r="C105" s="19">
        <v>1</v>
      </c>
      <c r="D105" s="19">
        <v>2</v>
      </c>
      <c r="E105" s="19">
        <v>3</v>
      </c>
      <c r="F105" s="19">
        <v>4</v>
      </c>
      <c r="G105" s="19">
        <v>5</v>
      </c>
      <c r="H105" s="19">
        <v>6</v>
      </c>
      <c r="I105" s="19">
        <v>7</v>
      </c>
      <c r="J105" s="19">
        <v>8</v>
      </c>
      <c r="K105" s="19">
        <v>9</v>
      </c>
      <c r="L105" s="19">
        <v>10</v>
      </c>
      <c r="M105" s="19">
        <v>11</v>
      </c>
      <c r="N105" s="19">
        <v>12</v>
      </c>
      <c r="O105" s="19">
        <v>13</v>
      </c>
      <c r="P105" s="19">
        <v>14</v>
      </c>
      <c r="Q105" s="19">
        <v>15</v>
      </c>
      <c r="R105" s="19">
        <v>16</v>
      </c>
      <c r="S105" s="19">
        <v>17</v>
      </c>
      <c r="T105" s="19">
        <v>18</v>
      </c>
      <c r="U105" s="19">
        <v>19</v>
      </c>
      <c r="V105" s="19">
        <v>20</v>
      </c>
      <c r="W105" s="19">
        <v>21</v>
      </c>
      <c r="X105" s="19">
        <v>22</v>
      </c>
      <c r="Y105" s="19">
        <v>23</v>
      </c>
      <c r="Z105" s="19">
        <v>24</v>
      </c>
      <c r="AA105" s="19">
        <v>25</v>
      </c>
      <c r="AB105" s="19">
        <v>26</v>
      </c>
      <c r="AC105" s="19">
        <v>27</v>
      </c>
      <c r="AD105" s="19">
        <v>28</v>
      </c>
      <c r="AE105" s="19">
        <v>29</v>
      </c>
      <c r="AF105" s="19">
        <v>30</v>
      </c>
      <c r="AG105" s="19">
        <v>31</v>
      </c>
      <c r="AH105" s="19">
        <v>32</v>
      </c>
      <c r="AI105" s="19">
        <v>33</v>
      </c>
      <c r="AJ105" s="19">
        <v>34</v>
      </c>
      <c r="AK105" s="19">
        <v>35</v>
      </c>
      <c r="AL105" s="19">
        <v>36</v>
      </c>
      <c r="AM105" s="19">
        <v>37</v>
      </c>
      <c r="AN105" s="19">
        <v>38</v>
      </c>
      <c r="AO105" s="19">
        <v>39</v>
      </c>
      <c r="AP105" s="19">
        <v>40</v>
      </c>
      <c r="AQ105" s="19">
        <v>41</v>
      </c>
      <c r="AR105" s="19">
        <v>42</v>
      </c>
      <c r="AS105" s="19">
        <v>43</v>
      </c>
      <c r="AT105" s="19">
        <v>44</v>
      </c>
      <c r="AU105" s="19">
        <v>45</v>
      </c>
      <c r="AV105" s="19">
        <v>46</v>
      </c>
      <c r="AW105" s="19">
        <v>47</v>
      </c>
      <c r="AX105" s="19">
        <v>48</v>
      </c>
      <c r="AY105" s="19">
        <v>49</v>
      </c>
      <c r="AZ105" s="30"/>
    </row>
    <row r="106" spans="1:52" ht="12.75" customHeight="1">
      <c r="A106" s="4" t="s">
        <v>53</v>
      </c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18"/>
    </row>
    <row r="107" spans="1:52" ht="12.75" customHeight="1">
      <c r="A107" s="4" t="s">
        <v>58</v>
      </c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  <c r="AA107" s="20"/>
      <c r="AB107" s="20"/>
      <c r="AC107" s="20"/>
      <c r="AD107" s="20"/>
      <c r="AE107" s="20"/>
      <c r="AF107" s="20"/>
      <c r="AG107" s="20"/>
      <c r="AH107" s="20"/>
      <c r="AI107" s="20"/>
      <c r="AJ107" s="20"/>
      <c r="AK107" s="20"/>
      <c r="AL107" s="20"/>
      <c r="AM107" s="20"/>
      <c r="AN107" s="20"/>
      <c r="AO107" s="20"/>
      <c r="AP107" s="20"/>
      <c r="AQ107" s="20"/>
      <c r="AR107" s="20"/>
      <c r="AS107" s="20"/>
      <c r="AT107" s="20"/>
      <c r="AU107" s="20"/>
      <c r="AV107" s="20"/>
      <c r="AW107" s="20"/>
      <c r="AX107" s="20"/>
      <c r="AY107" s="20"/>
      <c r="AZ107" s="18"/>
    </row>
    <row r="108" spans="1:52" ht="12.75" customHeight="1">
      <c r="A108" s="4" t="s">
        <v>62</v>
      </c>
      <c r="B108" s="4">
        <f>$B$6*$Q$6</f>
        <v>573.37599999999998</v>
      </c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18"/>
    </row>
    <row r="109" spans="1:52" ht="12.75" customHeight="1">
      <c r="A109" s="20" t="s">
        <v>64</v>
      </c>
      <c r="B109" s="20"/>
      <c r="C109" s="20">
        <f t="shared" ref="C109:AY109" si="29">$B$7*$Q$6</f>
        <v>6.1267999999999994</v>
      </c>
      <c r="D109" s="20">
        <f t="shared" si="29"/>
        <v>6.1267999999999994</v>
      </c>
      <c r="E109" s="20">
        <f t="shared" si="29"/>
        <v>6.1267999999999994</v>
      </c>
      <c r="F109" s="20">
        <f t="shared" si="29"/>
        <v>6.1267999999999994</v>
      </c>
      <c r="G109" s="20">
        <f t="shared" si="29"/>
        <v>6.1267999999999994</v>
      </c>
      <c r="H109" s="20">
        <f t="shared" si="29"/>
        <v>6.1267999999999994</v>
      </c>
      <c r="I109" s="20">
        <f t="shared" si="29"/>
        <v>6.1267999999999994</v>
      </c>
      <c r="J109" s="20">
        <f t="shared" si="29"/>
        <v>6.1267999999999994</v>
      </c>
      <c r="K109" s="20">
        <f t="shared" si="29"/>
        <v>6.1267999999999994</v>
      </c>
      <c r="L109" s="20">
        <f t="shared" si="29"/>
        <v>6.1267999999999994</v>
      </c>
      <c r="M109" s="20">
        <f t="shared" si="29"/>
        <v>6.1267999999999994</v>
      </c>
      <c r="N109" s="20">
        <f t="shared" si="29"/>
        <v>6.1267999999999994</v>
      </c>
      <c r="O109" s="20">
        <f t="shared" si="29"/>
        <v>6.1267999999999994</v>
      </c>
      <c r="P109" s="20">
        <f t="shared" si="29"/>
        <v>6.1267999999999994</v>
      </c>
      <c r="Q109" s="20">
        <f t="shared" si="29"/>
        <v>6.1267999999999994</v>
      </c>
      <c r="R109" s="20">
        <f t="shared" si="29"/>
        <v>6.1267999999999994</v>
      </c>
      <c r="S109" s="20">
        <f t="shared" si="29"/>
        <v>6.1267999999999994</v>
      </c>
      <c r="T109" s="20">
        <f t="shared" si="29"/>
        <v>6.1267999999999994</v>
      </c>
      <c r="U109" s="20">
        <f t="shared" si="29"/>
        <v>6.1267999999999994</v>
      </c>
      <c r="V109" s="20">
        <f t="shared" si="29"/>
        <v>6.1267999999999994</v>
      </c>
      <c r="W109" s="20">
        <f t="shared" si="29"/>
        <v>6.1267999999999994</v>
      </c>
      <c r="X109" s="20">
        <f t="shared" si="29"/>
        <v>6.1267999999999994</v>
      </c>
      <c r="Y109" s="20">
        <f t="shared" si="29"/>
        <v>6.1267999999999994</v>
      </c>
      <c r="Z109" s="20">
        <f t="shared" si="29"/>
        <v>6.1267999999999994</v>
      </c>
      <c r="AA109" s="20">
        <f t="shared" si="29"/>
        <v>6.1267999999999994</v>
      </c>
      <c r="AB109" s="20">
        <f t="shared" si="29"/>
        <v>6.1267999999999994</v>
      </c>
      <c r="AC109" s="20">
        <f t="shared" si="29"/>
        <v>6.1267999999999994</v>
      </c>
      <c r="AD109" s="20">
        <f t="shared" si="29"/>
        <v>6.1267999999999994</v>
      </c>
      <c r="AE109" s="20">
        <f t="shared" si="29"/>
        <v>6.1267999999999994</v>
      </c>
      <c r="AF109" s="20">
        <f t="shared" si="29"/>
        <v>6.1267999999999994</v>
      </c>
      <c r="AG109" s="20">
        <f t="shared" si="29"/>
        <v>6.1267999999999994</v>
      </c>
      <c r="AH109" s="20">
        <f t="shared" si="29"/>
        <v>6.1267999999999994</v>
      </c>
      <c r="AI109" s="20">
        <f t="shared" si="29"/>
        <v>6.1267999999999994</v>
      </c>
      <c r="AJ109" s="20">
        <f t="shared" si="29"/>
        <v>6.1267999999999994</v>
      </c>
      <c r="AK109" s="20">
        <f t="shared" si="29"/>
        <v>6.1267999999999994</v>
      </c>
      <c r="AL109" s="20">
        <f t="shared" si="29"/>
        <v>6.1267999999999994</v>
      </c>
      <c r="AM109" s="20">
        <f t="shared" si="29"/>
        <v>6.1267999999999994</v>
      </c>
      <c r="AN109" s="20">
        <f t="shared" si="29"/>
        <v>6.1267999999999994</v>
      </c>
      <c r="AO109" s="20">
        <f t="shared" si="29"/>
        <v>6.1267999999999994</v>
      </c>
      <c r="AP109" s="20">
        <f t="shared" si="29"/>
        <v>6.1267999999999994</v>
      </c>
      <c r="AQ109" s="20">
        <f t="shared" si="29"/>
        <v>6.1267999999999994</v>
      </c>
      <c r="AR109" s="20">
        <f t="shared" si="29"/>
        <v>6.1267999999999994</v>
      </c>
      <c r="AS109" s="20">
        <f t="shared" si="29"/>
        <v>6.1267999999999994</v>
      </c>
      <c r="AT109" s="20">
        <f t="shared" si="29"/>
        <v>6.1267999999999994</v>
      </c>
      <c r="AU109" s="20">
        <f t="shared" si="29"/>
        <v>6.1267999999999994</v>
      </c>
      <c r="AV109" s="20">
        <f t="shared" si="29"/>
        <v>6.1267999999999994</v>
      </c>
      <c r="AW109" s="20">
        <f t="shared" si="29"/>
        <v>6.1267999999999994</v>
      </c>
      <c r="AX109" s="20">
        <f t="shared" si="29"/>
        <v>6.1267999999999994</v>
      </c>
      <c r="AY109" s="20">
        <f t="shared" si="29"/>
        <v>6.1267999999999994</v>
      </c>
      <c r="AZ109" s="18"/>
    </row>
    <row r="110" spans="1:52" ht="12.75" customHeight="1">
      <c r="A110" s="21" t="s">
        <v>142</v>
      </c>
      <c r="B110" s="22">
        <f t="shared" ref="B110:AY110" si="30">SUM(B106:B109)</f>
        <v>573.37599999999998</v>
      </c>
      <c r="C110" s="23">
        <f t="shared" si="30"/>
        <v>6.1267999999999994</v>
      </c>
      <c r="D110" s="23">
        <f t="shared" si="30"/>
        <v>6.1267999999999994</v>
      </c>
      <c r="E110" s="23">
        <f t="shared" si="30"/>
        <v>6.1267999999999994</v>
      </c>
      <c r="F110" s="23">
        <f t="shared" si="30"/>
        <v>6.1267999999999994</v>
      </c>
      <c r="G110" s="23">
        <f t="shared" si="30"/>
        <v>6.1267999999999994</v>
      </c>
      <c r="H110" s="23">
        <f t="shared" si="30"/>
        <v>6.1267999999999994</v>
      </c>
      <c r="I110" s="23">
        <f t="shared" si="30"/>
        <v>6.1267999999999994</v>
      </c>
      <c r="J110" s="23">
        <f t="shared" si="30"/>
        <v>6.1267999999999994</v>
      </c>
      <c r="K110" s="23">
        <f t="shared" si="30"/>
        <v>6.1267999999999994</v>
      </c>
      <c r="L110" s="23">
        <f t="shared" si="30"/>
        <v>6.1267999999999994</v>
      </c>
      <c r="M110" s="23">
        <f t="shared" si="30"/>
        <v>6.1267999999999994</v>
      </c>
      <c r="N110" s="23">
        <f t="shared" si="30"/>
        <v>6.1267999999999994</v>
      </c>
      <c r="O110" s="23">
        <f t="shared" si="30"/>
        <v>6.1267999999999994</v>
      </c>
      <c r="P110" s="23">
        <f t="shared" si="30"/>
        <v>6.1267999999999994</v>
      </c>
      <c r="Q110" s="23">
        <f t="shared" si="30"/>
        <v>6.1267999999999994</v>
      </c>
      <c r="R110" s="23">
        <f t="shared" si="30"/>
        <v>6.1267999999999994</v>
      </c>
      <c r="S110" s="23">
        <f t="shared" si="30"/>
        <v>6.1267999999999994</v>
      </c>
      <c r="T110" s="23">
        <f t="shared" si="30"/>
        <v>6.1267999999999994</v>
      </c>
      <c r="U110" s="23">
        <f t="shared" si="30"/>
        <v>6.1267999999999994</v>
      </c>
      <c r="V110" s="23">
        <f t="shared" si="30"/>
        <v>6.1267999999999994</v>
      </c>
      <c r="W110" s="23">
        <f t="shared" si="30"/>
        <v>6.1267999999999994</v>
      </c>
      <c r="X110" s="23">
        <f t="shared" si="30"/>
        <v>6.1267999999999994</v>
      </c>
      <c r="Y110" s="23">
        <f t="shared" si="30"/>
        <v>6.1267999999999994</v>
      </c>
      <c r="Z110" s="23">
        <f t="shared" si="30"/>
        <v>6.1267999999999994</v>
      </c>
      <c r="AA110" s="23">
        <f t="shared" si="30"/>
        <v>6.1267999999999994</v>
      </c>
      <c r="AB110" s="23">
        <f t="shared" si="30"/>
        <v>6.1267999999999994</v>
      </c>
      <c r="AC110" s="23">
        <f t="shared" si="30"/>
        <v>6.1267999999999994</v>
      </c>
      <c r="AD110" s="23">
        <f t="shared" si="30"/>
        <v>6.1267999999999994</v>
      </c>
      <c r="AE110" s="23">
        <f t="shared" si="30"/>
        <v>6.1267999999999994</v>
      </c>
      <c r="AF110" s="23">
        <f t="shared" si="30"/>
        <v>6.1267999999999994</v>
      </c>
      <c r="AG110" s="23">
        <f t="shared" si="30"/>
        <v>6.1267999999999994</v>
      </c>
      <c r="AH110" s="23">
        <f t="shared" si="30"/>
        <v>6.1267999999999994</v>
      </c>
      <c r="AI110" s="23">
        <f t="shared" si="30"/>
        <v>6.1267999999999994</v>
      </c>
      <c r="AJ110" s="23">
        <f t="shared" si="30"/>
        <v>6.1267999999999994</v>
      </c>
      <c r="AK110" s="23">
        <f t="shared" si="30"/>
        <v>6.1267999999999994</v>
      </c>
      <c r="AL110" s="23">
        <f t="shared" si="30"/>
        <v>6.1267999999999994</v>
      </c>
      <c r="AM110" s="23">
        <f t="shared" si="30"/>
        <v>6.1267999999999994</v>
      </c>
      <c r="AN110" s="23">
        <f t="shared" si="30"/>
        <v>6.1267999999999994</v>
      </c>
      <c r="AO110" s="23">
        <f t="shared" si="30"/>
        <v>6.1267999999999994</v>
      </c>
      <c r="AP110" s="23">
        <f t="shared" si="30"/>
        <v>6.1267999999999994</v>
      </c>
      <c r="AQ110" s="23">
        <f t="shared" si="30"/>
        <v>6.1267999999999994</v>
      </c>
      <c r="AR110" s="23">
        <f t="shared" si="30"/>
        <v>6.1267999999999994</v>
      </c>
      <c r="AS110" s="23">
        <f t="shared" si="30"/>
        <v>6.1267999999999994</v>
      </c>
      <c r="AT110" s="23">
        <f t="shared" si="30"/>
        <v>6.1267999999999994</v>
      </c>
      <c r="AU110" s="23">
        <f t="shared" si="30"/>
        <v>6.1267999999999994</v>
      </c>
      <c r="AV110" s="23">
        <f t="shared" si="30"/>
        <v>6.1267999999999994</v>
      </c>
      <c r="AW110" s="23">
        <f t="shared" si="30"/>
        <v>6.1267999999999994</v>
      </c>
      <c r="AX110" s="23">
        <f t="shared" si="30"/>
        <v>6.1267999999999994</v>
      </c>
      <c r="AY110" s="23">
        <f t="shared" si="30"/>
        <v>6.1267999999999994</v>
      </c>
      <c r="AZ110" s="18"/>
    </row>
    <row r="111" spans="1:52" ht="12.75" customHeight="1">
      <c r="A111" s="24"/>
      <c r="B111" s="25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  <c r="AA111" s="25"/>
      <c r="AB111" s="25"/>
      <c r="AC111" s="25"/>
      <c r="AD111" s="25"/>
      <c r="AE111" s="25"/>
      <c r="AF111" s="25"/>
      <c r="AG111" s="25"/>
      <c r="AH111" s="25"/>
      <c r="AI111" s="25"/>
      <c r="AJ111" s="25"/>
      <c r="AK111" s="25"/>
      <c r="AL111" s="25"/>
      <c r="AM111" s="25"/>
      <c r="AN111" s="25"/>
      <c r="AO111" s="25"/>
      <c r="AP111" s="25"/>
      <c r="AQ111" s="25"/>
      <c r="AR111" s="25"/>
      <c r="AS111" s="25"/>
      <c r="AT111" s="25"/>
      <c r="AU111" s="25"/>
      <c r="AV111" s="25"/>
      <c r="AW111" s="25"/>
      <c r="AX111" s="25"/>
      <c r="AY111" s="25"/>
      <c r="AZ111" s="18"/>
    </row>
    <row r="112" spans="1:52" ht="12.75" customHeight="1">
      <c r="A112" s="4" t="s">
        <v>69</v>
      </c>
      <c r="B112" s="92">
        <v>0</v>
      </c>
      <c r="C112" s="92">
        <v>11.478</v>
      </c>
      <c r="D112" s="92">
        <v>0</v>
      </c>
      <c r="E112" s="92">
        <v>13.141</v>
      </c>
      <c r="F112" s="92">
        <v>0</v>
      </c>
      <c r="G112" s="92">
        <v>15.045</v>
      </c>
      <c r="H112" s="92">
        <v>0</v>
      </c>
      <c r="I112" s="92">
        <v>17.225999999999999</v>
      </c>
      <c r="J112" s="92">
        <v>0</v>
      </c>
      <c r="K112" s="92">
        <v>19.722000000000001</v>
      </c>
      <c r="L112" s="92">
        <v>42.914000000000001</v>
      </c>
      <c r="M112" s="92">
        <v>22.579000000000001</v>
      </c>
      <c r="N112" s="92">
        <v>0</v>
      </c>
      <c r="O112" s="92">
        <v>25.850999999999999</v>
      </c>
      <c r="P112" s="92">
        <v>0</v>
      </c>
      <c r="Q112" s="92">
        <v>29.597000000000001</v>
      </c>
      <c r="R112" s="92">
        <v>0</v>
      </c>
      <c r="S112" s="92">
        <v>33.884999999999998</v>
      </c>
      <c r="T112" s="92">
        <v>0</v>
      </c>
      <c r="U112" s="92">
        <v>38.795000000000002</v>
      </c>
      <c r="V112" s="92">
        <v>95.825999999999993</v>
      </c>
      <c r="W112" s="92">
        <v>44.417000000000002</v>
      </c>
      <c r="X112" s="92">
        <v>0</v>
      </c>
      <c r="Y112" s="92">
        <v>50.853000000000002</v>
      </c>
      <c r="Z112" s="92">
        <v>0</v>
      </c>
      <c r="AA112" s="92">
        <v>58.220999999999997</v>
      </c>
      <c r="AB112" s="92">
        <v>0</v>
      </c>
      <c r="AC112" s="92">
        <v>66.658000000000001</v>
      </c>
      <c r="AD112" s="92">
        <v>0</v>
      </c>
      <c r="AE112" s="92">
        <v>76.316000000000003</v>
      </c>
      <c r="AF112" s="92">
        <v>166.06399999999999</v>
      </c>
      <c r="AG112" s="92">
        <v>87.373999999999995</v>
      </c>
      <c r="AH112" s="92">
        <v>0</v>
      </c>
      <c r="AI112" s="92">
        <v>100.035</v>
      </c>
      <c r="AJ112" s="92">
        <v>0</v>
      </c>
      <c r="AK112" s="92">
        <v>114.53</v>
      </c>
      <c r="AL112" s="92">
        <v>0</v>
      </c>
      <c r="AM112" s="92">
        <v>131.126</v>
      </c>
      <c r="AN112" s="92">
        <v>0</v>
      </c>
      <c r="AO112" s="92">
        <v>150.126</v>
      </c>
      <c r="AP112" s="92">
        <v>1306.693</v>
      </c>
      <c r="AQ112" s="92">
        <v>171.87899999999999</v>
      </c>
      <c r="AR112" s="92">
        <v>0</v>
      </c>
      <c r="AS112" s="92">
        <v>196.78399999999999</v>
      </c>
      <c r="AT112" s="92">
        <v>0</v>
      </c>
      <c r="AU112" s="92">
        <v>225.298</v>
      </c>
      <c r="AV112" s="92">
        <v>0</v>
      </c>
      <c r="AW112" s="92">
        <v>257.94400000000002</v>
      </c>
      <c r="AX112" s="92">
        <v>0</v>
      </c>
      <c r="AY112" s="92">
        <v>295.32</v>
      </c>
      <c r="AZ112" s="18"/>
    </row>
    <row r="113" spans="1:52" ht="12.75" customHeight="1">
      <c r="A113" s="2" t="s">
        <v>143</v>
      </c>
      <c r="B113" s="32">
        <f t="shared" ref="B113:AY113" si="31">SUM(B112)</f>
        <v>0</v>
      </c>
      <c r="C113" s="32">
        <f t="shared" si="31"/>
        <v>11.478</v>
      </c>
      <c r="D113" s="32">
        <f t="shared" si="31"/>
        <v>0</v>
      </c>
      <c r="E113" s="32">
        <f t="shared" si="31"/>
        <v>13.141</v>
      </c>
      <c r="F113" s="32">
        <f t="shared" si="31"/>
        <v>0</v>
      </c>
      <c r="G113" s="32">
        <f t="shared" si="31"/>
        <v>15.045</v>
      </c>
      <c r="H113" s="32">
        <f t="shared" si="31"/>
        <v>0</v>
      </c>
      <c r="I113" s="32">
        <f t="shared" si="31"/>
        <v>17.225999999999999</v>
      </c>
      <c r="J113" s="32">
        <f t="shared" si="31"/>
        <v>0</v>
      </c>
      <c r="K113" s="32">
        <f t="shared" si="31"/>
        <v>19.722000000000001</v>
      </c>
      <c r="L113" s="32">
        <f t="shared" si="31"/>
        <v>42.914000000000001</v>
      </c>
      <c r="M113" s="32">
        <f t="shared" si="31"/>
        <v>22.579000000000001</v>
      </c>
      <c r="N113" s="32">
        <f t="shared" si="31"/>
        <v>0</v>
      </c>
      <c r="O113" s="32">
        <f t="shared" si="31"/>
        <v>25.850999999999999</v>
      </c>
      <c r="P113" s="32">
        <f t="shared" si="31"/>
        <v>0</v>
      </c>
      <c r="Q113" s="32">
        <f t="shared" si="31"/>
        <v>29.597000000000001</v>
      </c>
      <c r="R113" s="32">
        <f t="shared" si="31"/>
        <v>0</v>
      </c>
      <c r="S113" s="32">
        <f t="shared" si="31"/>
        <v>33.884999999999998</v>
      </c>
      <c r="T113" s="32">
        <f t="shared" si="31"/>
        <v>0</v>
      </c>
      <c r="U113" s="32">
        <f t="shared" si="31"/>
        <v>38.795000000000002</v>
      </c>
      <c r="V113" s="32">
        <f t="shared" si="31"/>
        <v>95.825999999999993</v>
      </c>
      <c r="W113" s="32">
        <f t="shared" si="31"/>
        <v>44.417000000000002</v>
      </c>
      <c r="X113" s="32">
        <f t="shared" si="31"/>
        <v>0</v>
      </c>
      <c r="Y113" s="32">
        <f t="shared" si="31"/>
        <v>50.853000000000002</v>
      </c>
      <c r="Z113" s="32">
        <f t="shared" si="31"/>
        <v>0</v>
      </c>
      <c r="AA113" s="32">
        <f t="shared" si="31"/>
        <v>58.220999999999997</v>
      </c>
      <c r="AB113" s="32">
        <f t="shared" si="31"/>
        <v>0</v>
      </c>
      <c r="AC113" s="32">
        <f t="shared" si="31"/>
        <v>66.658000000000001</v>
      </c>
      <c r="AD113" s="32">
        <f t="shared" si="31"/>
        <v>0</v>
      </c>
      <c r="AE113" s="32">
        <f t="shared" si="31"/>
        <v>76.316000000000003</v>
      </c>
      <c r="AF113" s="32">
        <f t="shared" si="31"/>
        <v>166.06399999999999</v>
      </c>
      <c r="AG113" s="32">
        <f t="shared" si="31"/>
        <v>87.373999999999995</v>
      </c>
      <c r="AH113" s="32">
        <f t="shared" si="31"/>
        <v>0</v>
      </c>
      <c r="AI113" s="32">
        <f t="shared" si="31"/>
        <v>100.035</v>
      </c>
      <c r="AJ113" s="32">
        <f t="shared" si="31"/>
        <v>0</v>
      </c>
      <c r="AK113" s="32">
        <f t="shared" si="31"/>
        <v>114.53</v>
      </c>
      <c r="AL113" s="32">
        <f t="shared" si="31"/>
        <v>0</v>
      </c>
      <c r="AM113" s="32">
        <f t="shared" si="31"/>
        <v>131.126</v>
      </c>
      <c r="AN113" s="32">
        <f t="shared" si="31"/>
        <v>0</v>
      </c>
      <c r="AO113" s="32">
        <f t="shared" si="31"/>
        <v>150.126</v>
      </c>
      <c r="AP113" s="32">
        <f t="shared" si="31"/>
        <v>1306.693</v>
      </c>
      <c r="AQ113" s="32">
        <f t="shared" si="31"/>
        <v>171.87899999999999</v>
      </c>
      <c r="AR113" s="32">
        <f t="shared" si="31"/>
        <v>0</v>
      </c>
      <c r="AS113" s="32">
        <f t="shared" si="31"/>
        <v>196.78399999999999</v>
      </c>
      <c r="AT113" s="32">
        <f t="shared" si="31"/>
        <v>0</v>
      </c>
      <c r="AU113" s="32">
        <f t="shared" si="31"/>
        <v>225.298</v>
      </c>
      <c r="AV113" s="32">
        <f t="shared" si="31"/>
        <v>0</v>
      </c>
      <c r="AW113" s="32">
        <f t="shared" si="31"/>
        <v>257.94400000000002</v>
      </c>
      <c r="AX113" s="32">
        <f t="shared" si="31"/>
        <v>0</v>
      </c>
      <c r="AY113" s="32">
        <f t="shared" si="31"/>
        <v>295.32</v>
      </c>
      <c r="AZ113" s="18"/>
    </row>
    <row r="114" spans="1:52" ht="12.75" customHeight="1">
      <c r="AZ114" s="18"/>
    </row>
    <row r="115" spans="1:52" ht="12.75" customHeight="1">
      <c r="A115" s="4" t="s">
        <v>144</v>
      </c>
      <c r="B115" s="4">
        <f t="shared" ref="B115:AY115" si="32">1/(1+$B$30)^B105</f>
        <v>1</v>
      </c>
      <c r="C115" s="20">
        <f t="shared" si="32"/>
        <v>0.970873786407767</v>
      </c>
      <c r="D115" s="20">
        <f t="shared" si="32"/>
        <v>0.94259590913375435</v>
      </c>
      <c r="E115" s="20">
        <f t="shared" si="32"/>
        <v>0.91514165935315961</v>
      </c>
      <c r="F115" s="20">
        <f t="shared" si="32"/>
        <v>0.888487047915689</v>
      </c>
      <c r="G115" s="20">
        <f t="shared" si="32"/>
        <v>0.86260878438416411</v>
      </c>
      <c r="H115" s="20">
        <f t="shared" si="32"/>
        <v>0.83748425668365445</v>
      </c>
      <c r="I115" s="20">
        <f t="shared" si="32"/>
        <v>0.81309151134335378</v>
      </c>
      <c r="J115" s="20">
        <f t="shared" si="32"/>
        <v>0.78940923431393573</v>
      </c>
      <c r="K115" s="20">
        <f t="shared" si="32"/>
        <v>0.76641673234362695</v>
      </c>
      <c r="L115" s="20">
        <f t="shared" si="32"/>
        <v>0.74409391489672516</v>
      </c>
      <c r="M115" s="20">
        <f t="shared" si="32"/>
        <v>0.72242127659876232</v>
      </c>
      <c r="N115" s="20">
        <f t="shared" si="32"/>
        <v>0.70137988019297326</v>
      </c>
      <c r="O115" s="20">
        <f t="shared" si="32"/>
        <v>0.68095133999317792</v>
      </c>
      <c r="P115" s="20">
        <f t="shared" si="32"/>
        <v>0.66111780581861923</v>
      </c>
      <c r="Q115" s="20">
        <f t="shared" si="32"/>
        <v>0.64186194739671765</v>
      </c>
      <c r="R115" s="20">
        <f t="shared" si="32"/>
        <v>0.62316693922011435</v>
      </c>
      <c r="S115" s="20">
        <f t="shared" si="32"/>
        <v>0.60501644584477121</v>
      </c>
      <c r="T115" s="20">
        <f t="shared" si="32"/>
        <v>0.5873946076162827</v>
      </c>
      <c r="U115" s="20">
        <f t="shared" si="32"/>
        <v>0.57028602681192497</v>
      </c>
      <c r="V115" s="20">
        <f t="shared" si="32"/>
        <v>0.55367575418633497</v>
      </c>
      <c r="W115" s="20">
        <f t="shared" si="32"/>
        <v>0.5375492759090631</v>
      </c>
      <c r="X115" s="20">
        <f t="shared" si="32"/>
        <v>0.52189250088258554</v>
      </c>
      <c r="Y115" s="20">
        <f t="shared" si="32"/>
        <v>0.50669174842969467</v>
      </c>
      <c r="Z115" s="20">
        <f t="shared" si="32"/>
        <v>0.49193373633950943</v>
      </c>
      <c r="AA115" s="20">
        <f t="shared" si="32"/>
        <v>0.47760556926165965</v>
      </c>
      <c r="AB115" s="20">
        <f t="shared" si="32"/>
        <v>0.46369472743850448</v>
      </c>
      <c r="AC115" s="20">
        <f t="shared" si="32"/>
        <v>0.45018905576553836</v>
      </c>
      <c r="AD115" s="20">
        <f t="shared" si="32"/>
        <v>0.4370767531704256</v>
      </c>
      <c r="AE115" s="20">
        <f t="shared" si="32"/>
        <v>0.42434636230138412</v>
      </c>
      <c r="AF115" s="20">
        <f t="shared" si="32"/>
        <v>0.41198675951590691</v>
      </c>
      <c r="AG115" s="20">
        <f t="shared" si="32"/>
        <v>0.39998714516107459</v>
      </c>
      <c r="AH115" s="20">
        <f t="shared" si="32"/>
        <v>0.38833703413696569</v>
      </c>
      <c r="AI115" s="20">
        <f t="shared" si="32"/>
        <v>0.37702624673491814</v>
      </c>
      <c r="AJ115" s="20">
        <f t="shared" si="32"/>
        <v>0.36604489974263904</v>
      </c>
      <c r="AK115" s="20">
        <f t="shared" si="32"/>
        <v>0.35538339780838735</v>
      </c>
      <c r="AL115" s="20">
        <f t="shared" si="32"/>
        <v>0.34503242505668674</v>
      </c>
      <c r="AM115" s="20">
        <f t="shared" si="32"/>
        <v>0.33498293694823961</v>
      </c>
      <c r="AN115" s="20">
        <f t="shared" si="32"/>
        <v>0.3252261523769317</v>
      </c>
      <c r="AO115" s="20">
        <f t="shared" si="32"/>
        <v>0.31575354599702099</v>
      </c>
      <c r="AP115" s="20">
        <f t="shared" si="32"/>
        <v>0.30655684077380685</v>
      </c>
      <c r="AQ115" s="20">
        <f t="shared" si="32"/>
        <v>0.29762800075126877</v>
      </c>
      <c r="AR115" s="20">
        <f t="shared" si="32"/>
        <v>0.28895922403035801</v>
      </c>
      <c r="AS115" s="20">
        <f t="shared" si="32"/>
        <v>0.28054293595180391</v>
      </c>
      <c r="AT115" s="20">
        <f t="shared" si="32"/>
        <v>0.27237178247747956</v>
      </c>
      <c r="AU115" s="20">
        <f t="shared" si="32"/>
        <v>0.26443862376454325</v>
      </c>
      <c r="AV115" s="20">
        <f t="shared" si="32"/>
        <v>0.25673652792674101</v>
      </c>
      <c r="AW115" s="20">
        <f t="shared" si="32"/>
        <v>0.24925876497741845</v>
      </c>
      <c r="AX115" s="20">
        <f t="shared" si="32"/>
        <v>0.24199880094894996</v>
      </c>
      <c r="AY115" s="20">
        <f t="shared" si="32"/>
        <v>0.2349502921834466</v>
      </c>
      <c r="AZ115" s="18"/>
    </row>
    <row r="116" spans="1:52" ht="12.75" customHeight="1">
      <c r="A116" s="4" t="s">
        <v>145</v>
      </c>
      <c r="B116" s="4">
        <f t="shared" ref="B116:AY116" si="33">B110*B115</f>
        <v>573.37599999999998</v>
      </c>
      <c r="C116" s="20">
        <f t="shared" si="33"/>
        <v>5.9483495145631062</v>
      </c>
      <c r="D116" s="20">
        <f t="shared" si="33"/>
        <v>5.7750966160806856</v>
      </c>
      <c r="E116" s="20">
        <f t="shared" si="33"/>
        <v>5.6068899185249377</v>
      </c>
      <c r="F116" s="20">
        <f t="shared" si="33"/>
        <v>5.4435824451698425</v>
      </c>
      <c r="G116" s="20">
        <f t="shared" si="33"/>
        <v>5.2850315001648962</v>
      </c>
      <c r="H116" s="20">
        <f t="shared" si="33"/>
        <v>5.1310985438494132</v>
      </c>
      <c r="I116" s="20">
        <f t="shared" si="33"/>
        <v>4.9816490716984596</v>
      </c>
      <c r="J116" s="20">
        <f t="shared" si="33"/>
        <v>4.8365524967946207</v>
      </c>
      <c r="K116" s="20">
        <f t="shared" si="33"/>
        <v>4.6956820357229327</v>
      </c>
      <c r="L116" s="20">
        <f t="shared" si="33"/>
        <v>4.5589145977892551</v>
      </c>
      <c r="M116" s="20">
        <f t="shared" si="33"/>
        <v>4.4261306774652969</v>
      </c>
      <c r="N116" s="20">
        <f t="shared" si="33"/>
        <v>4.2972142499663084</v>
      </c>
      <c r="O116" s="20">
        <f t="shared" si="33"/>
        <v>4.1720526698702018</v>
      </c>
      <c r="P116" s="20">
        <f t="shared" si="33"/>
        <v>4.0505365726895155</v>
      </c>
      <c r="Q116" s="20">
        <f t="shared" si="33"/>
        <v>3.9325597793102092</v>
      </c>
      <c r="R116" s="20">
        <f t="shared" si="33"/>
        <v>3.8180192032137961</v>
      </c>
      <c r="S116" s="20">
        <f t="shared" si="33"/>
        <v>3.7068147604017438</v>
      </c>
      <c r="T116" s="20">
        <f t="shared" si="33"/>
        <v>3.5988492819434406</v>
      </c>
      <c r="U116" s="20">
        <f t="shared" si="33"/>
        <v>3.4940284290713017</v>
      </c>
      <c r="V116" s="20">
        <f t="shared" si="33"/>
        <v>3.3922606107488367</v>
      </c>
      <c r="W116" s="20">
        <f t="shared" si="33"/>
        <v>3.2934569036396475</v>
      </c>
      <c r="X116" s="20">
        <f t="shared" si="33"/>
        <v>3.197530974407425</v>
      </c>
      <c r="Y116" s="20">
        <f t="shared" si="33"/>
        <v>3.104399004279053</v>
      </c>
      <c r="Z116" s="20">
        <f t="shared" si="33"/>
        <v>3.0139796158049061</v>
      </c>
      <c r="AA116" s="20">
        <f t="shared" si="33"/>
        <v>2.9261938017523361</v>
      </c>
      <c r="AB116" s="20">
        <f t="shared" si="33"/>
        <v>2.840964856070229</v>
      </c>
      <c r="AC116" s="20">
        <f t="shared" si="33"/>
        <v>2.7582183068643</v>
      </c>
      <c r="AD116" s="20">
        <f t="shared" si="33"/>
        <v>2.6778818513245635</v>
      </c>
      <c r="AE116" s="20">
        <f t="shared" si="33"/>
        <v>2.59988529254812</v>
      </c>
      <c r="AF116" s="20">
        <f t="shared" si="33"/>
        <v>2.5241604782020581</v>
      </c>
      <c r="AG116" s="20">
        <f t="shared" si="33"/>
        <v>2.4506412409728715</v>
      </c>
      <c r="AH116" s="20">
        <f t="shared" si="33"/>
        <v>2.3792633407503612</v>
      </c>
      <c r="AI116" s="20">
        <f t="shared" si="33"/>
        <v>2.309964408495496</v>
      </c>
      <c r="AJ116" s="20">
        <f t="shared" si="33"/>
        <v>2.2426838917432006</v>
      </c>
      <c r="AK116" s="20">
        <f t="shared" si="33"/>
        <v>2.1773630016924272</v>
      </c>
      <c r="AL116" s="20">
        <f t="shared" si="33"/>
        <v>2.1139446618373081</v>
      </c>
      <c r="AM116" s="20">
        <f t="shared" si="33"/>
        <v>2.0523734580944741</v>
      </c>
      <c r="AN116" s="20">
        <f t="shared" si="33"/>
        <v>1.9925955903829848</v>
      </c>
      <c r="AO116" s="20">
        <f t="shared" si="33"/>
        <v>1.9345588256145481</v>
      </c>
      <c r="AP116" s="20">
        <f t="shared" si="33"/>
        <v>1.8782124520529595</v>
      </c>
      <c r="AQ116" s="20">
        <f t="shared" si="33"/>
        <v>1.8235072350028734</v>
      </c>
      <c r="AR116" s="20">
        <f t="shared" si="33"/>
        <v>1.7703953737891973</v>
      </c>
      <c r="AS116" s="20">
        <f t="shared" si="33"/>
        <v>1.7188304599895119</v>
      </c>
      <c r="AT116" s="20">
        <f t="shared" si="33"/>
        <v>1.6687674368830216</v>
      </c>
      <c r="AU116" s="20">
        <f t="shared" si="33"/>
        <v>1.6201625600806033</v>
      </c>
      <c r="AV116" s="20">
        <f t="shared" si="33"/>
        <v>1.5729733593015567</v>
      </c>
      <c r="AW116" s="20">
        <f t="shared" si="33"/>
        <v>1.5271586012636471</v>
      </c>
      <c r="AX116" s="20">
        <f t="shared" si="33"/>
        <v>1.4826782536540264</v>
      </c>
      <c r="AY116" s="20">
        <f t="shared" si="33"/>
        <v>1.4394934501495404</v>
      </c>
      <c r="AZ116" s="18"/>
    </row>
    <row r="117" spans="1:52" ht="12.75" customHeight="1">
      <c r="A117" s="4" t="s">
        <v>146</v>
      </c>
      <c r="B117" s="4">
        <f t="shared" ref="B117:AY117" si="34">B113*B115</f>
        <v>0</v>
      </c>
      <c r="C117" s="20">
        <f t="shared" si="34"/>
        <v>11.143689320388349</v>
      </c>
      <c r="D117" s="20">
        <f t="shared" si="34"/>
        <v>0</v>
      </c>
      <c r="E117" s="20">
        <f t="shared" si="34"/>
        <v>12.025876545559871</v>
      </c>
      <c r="F117" s="20">
        <f t="shared" si="34"/>
        <v>0</v>
      </c>
      <c r="G117" s="20">
        <f t="shared" si="34"/>
        <v>12.977949161059749</v>
      </c>
      <c r="H117" s="20">
        <f t="shared" si="34"/>
        <v>0</v>
      </c>
      <c r="I117" s="20">
        <f t="shared" si="34"/>
        <v>14.006314374400612</v>
      </c>
      <c r="J117" s="20">
        <f t="shared" si="34"/>
        <v>0</v>
      </c>
      <c r="K117" s="20">
        <f t="shared" si="34"/>
        <v>15.115270795281011</v>
      </c>
      <c r="L117" s="20">
        <f t="shared" si="34"/>
        <v>31.932046263878064</v>
      </c>
      <c r="M117" s="20">
        <f t="shared" si="34"/>
        <v>16.311550004323454</v>
      </c>
      <c r="N117" s="20">
        <f t="shared" si="34"/>
        <v>0</v>
      </c>
      <c r="O117" s="20">
        <f t="shared" si="34"/>
        <v>17.603273090163643</v>
      </c>
      <c r="P117" s="20">
        <f t="shared" si="34"/>
        <v>0</v>
      </c>
      <c r="Q117" s="20">
        <f t="shared" si="34"/>
        <v>18.997188057100654</v>
      </c>
      <c r="R117" s="20">
        <f t="shared" si="34"/>
        <v>0</v>
      </c>
      <c r="S117" s="20">
        <f t="shared" si="34"/>
        <v>20.50098226745007</v>
      </c>
      <c r="T117" s="20">
        <f t="shared" si="34"/>
        <v>0</v>
      </c>
      <c r="U117" s="20">
        <f t="shared" si="34"/>
        <v>22.124246410168631</v>
      </c>
      <c r="V117" s="20">
        <f t="shared" si="34"/>
        <v>53.056532820659733</v>
      </c>
      <c r="W117" s="20">
        <f t="shared" si="34"/>
        <v>23.876326188052857</v>
      </c>
      <c r="X117" s="20">
        <f t="shared" si="34"/>
        <v>0</v>
      </c>
      <c r="Y117" s="20">
        <f t="shared" si="34"/>
        <v>25.766795482895265</v>
      </c>
      <c r="Z117" s="20">
        <f t="shared" si="34"/>
        <v>0</v>
      </c>
      <c r="AA117" s="20">
        <f t="shared" si="34"/>
        <v>27.806673847983085</v>
      </c>
      <c r="AB117" s="20">
        <f t="shared" si="34"/>
        <v>0</v>
      </c>
      <c r="AC117" s="20">
        <f t="shared" si="34"/>
        <v>30.008702079219258</v>
      </c>
      <c r="AD117" s="20">
        <f t="shared" si="34"/>
        <v>0</v>
      </c>
      <c r="AE117" s="20">
        <f t="shared" si="34"/>
        <v>32.384416985392434</v>
      </c>
      <c r="AF117" s="20">
        <f t="shared" si="34"/>
        <v>68.416169232249558</v>
      </c>
      <c r="AG117" s="20">
        <f t="shared" si="34"/>
        <v>34.948476821303728</v>
      </c>
      <c r="AH117" s="20">
        <f t="shared" si="34"/>
        <v>0</v>
      </c>
      <c r="AI117" s="20">
        <f t="shared" si="34"/>
        <v>37.715820592127535</v>
      </c>
      <c r="AJ117" s="20">
        <f t="shared" si="34"/>
        <v>0</v>
      </c>
      <c r="AK117" s="20">
        <f t="shared" si="34"/>
        <v>40.702060550994602</v>
      </c>
      <c r="AL117" s="20">
        <f t="shared" si="34"/>
        <v>0</v>
      </c>
      <c r="AM117" s="20">
        <f t="shared" si="34"/>
        <v>43.924972590274869</v>
      </c>
      <c r="AN117" s="20">
        <f t="shared" si="34"/>
        <v>0</v>
      </c>
      <c r="AO117" s="20">
        <f t="shared" si="34"/>
        <v>47.402816846348777</v>
      </c>
      <c r="AP117" s="20">
        <f t="shared" si="34"/>
        <v>400.57567794124799</v>
      </c>
      <c r="AQ117" s="20">
        <f t="shared" si="34"/>
        <v>51.156003141127321</v>
      </c>
      <c r="AR117" s="20">
        <f t="shared" si="34"/>
        <v>0</v>
      </c>
      <c r="AS117" s="20">
        <f t="shared" si="34"/>
        <v>55.206361108339777</v>
      </c>
      <c r="AT117" s="20">
        <f t="shared" si="34"/>
        <v>0</v>
      </c>
      <c r="AU117" s="20">
        <f t="shared" si="34"/>
        <v>59.577493056904068</v>
      </c>
      <c r="AV117" s="20">
        <f t="shared" si="34"/>
        <v>0</v>
      </c>
      <c r="AW117" s="20">
        <f t="shared" si="34"/>
        <v>64.294802873335229</v>
      </c>
      <c r="AX117" s="20">
        <f t="shared" si="34"/>
        <v>0</v>
      </c>
      <c r="AY117" s="20">
        <f t="shared" si="34"/>
        <v>69.385520287615449</v>
      </c>
      <c r="AZ117" s="18"/>
    </row>
    <row r="118" spans="1:52" ht="12.75" customHeight="1"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  <c r="AC118" s="17"/>
      <c r="AD118" s="17"/>
      <c r="AE118" s="17"/>
      <c r="AF118" s="17"/>
      <c r="AG118" s="17"/>
      <c r="AH118" s="17"/>
      <c r="AI118" s="17"/>
      <c r="AJ118" s="17"/>
      <c r="AK118" s="17"/>
      <c r="AL118" s="17"/>
      <c r="AM118" s="17"/>
      <c r="AN118" s="17"/>
      <c r="AO118" s="17"/>
      <c r="AP118" s="17"/>
      <c r="AQ118" s="17"/>
      <c r="AR118" s="17"/>
      <c r="AS118" s="17"/>
      <c r="AT118" s="17"/>
      <c r="AU118" s="17"/>
      <c r="AV118" s="17"/>
      <c r="AW118" s="17"/>
      <c r="AX118" s="17"/>
      <c r="AY118" s="17"/>
      <c r="AZ118" s="18"/>
    </row>
    <row r="119" spans="1:52" ht="12.75" customHeight="1">
      <c r="A119" s="4" t="s">
        <v>147</v>
      </c>
      <c r="B119" s="4">
        <f t="shared" ref="B119:AY119" si="35">1/(1+$B$31)^B105</f>
        <v>1</v>
      </c>
      <c r="C119" s="20">
        <f t="shared" si="35"/>
        <v>0.92592592592592582</v>
      </c>
      <c r="D119" s="20">
        <f t="shared" si="35"/>
        <v>0.85733882030178321</v>
      </c>
      <c r="E119" s="20">
        <f t="shared" si="35"/>
        <v>0.79383224102016958</v>
      </c>
      <c r="F119" s="20">
        <f t="shared" si="35"/>
        <v>0.73502985279645328</v>
      </c>
      <c r="G119" s="20">
        <f t="shared" si="35"/>
        <v>0.68058319703375303</v>
      </c>
      <c r="H119" s="20">
        <f t="shared" si="35"/>
        <v>0.63016962688310452</v>
      </c>
      <c r="I119" s="20">
        <f t="shared" si="35"/>
        <v>0.58349039526213387</v>
      </c>
      <c r="J119" s="20">
        <f t="shared" si="35"/>
        <v>0.54026888450197574</v>
      </c>
      <c r="K119" s="20">
        <f t="shared" si="35"/>
        <v>0.50024896713145905</v>
      </c>
      <c r="L119" s="20">
        <f t="shared" si="35"/>
        <v>0.46319348808468425</v>
      </c>
      <c r="M119" s="20">
        <f t="shared" si="35"/>
        <v>0.42888285933767062</v>
      </c>
      <c r="N119" s="20">
        <f t="shared" si="35"/>
        <v>0.39711375864599124</v>
      </c>
      <c r="O119" s="20">
        <f t="shared" si="35"/>
        <v>0.36769792467221413</v>
      </c>
      <c r="P119" s="20">
        <f t="shared" si="35"/>
        <v>0.34046104136316119</v>
      </c>
      <c r="Q119" s="20">
        <f t="shared" si="35"/>
        <v>0.31524170496588994</v>
      </c>
      <c r="R119" s="20">
        <f t="shared" si="35"/>
        <v>0.29189046756100923</v>
      </c>
      <c r="S119" s="20">
        <f t="shared" si="35"/>
        <v>0.27026895144537894</v>
      </c>
      <c r="T119" s="20">
        <f t="shared" si="35"/>
        <v>0.25024902911609154</v>
      </c>
      <c r="U119" s="20">
        <f t="shared" si="35"/>
        <v>0.23171206399638106</v>
      </c>
      <c r="V119" s="20">
        <f t="shared" si="35"/>
        <v>0.21454820740405653</v>
      </c>
      <c r="W119" s="20">
        <f t="shared" si="35"/>
        <v>0.19865574759634863</v>
      </c>
      <c r="X119" s="20">
        <f t="shared" si="35"/>
        <v>0.18394050703365611</v>
      </c>
      <c r="Y119" s="20">
        <f t="shared" si="35"/>
        <v>0.17031528429042234</v>
      </c>
      <c r="Z119" s="20">
        <f t="shared" si="35"/>
        <v>0.1576993373059466</v>
      </c>
      <c r="AA119" s="20">
        <f t="shared" si="35"/>
        <v>0.1460179049129135</v>
      </c>
      <c r="AB119" s="20">
        <f t="shared" si="35"/>
        <v>0.13520176380825324</v>
      </c>
      <c r="AC119" s="20">
        <f t="shared" si="35"/>
        <v>0.12518681834097523</v>
      </c>
      <c r="AD119" s="20">
        <f t="shared" si="35"/>
        <v>0.11591372068608817</v>
      </c>
      <c r="AE119" s="20">
        <f t="shared" si="35"/>
        <v>0.10732751915378534</v>
      </c>
      <c r="AF119" s="20">
        <f t="shared" si="35"/>
        <v>9.9377332549801231E-2</v>
      </c>
      <c r="AG119" s="20">
        <f t="shared" si="35"/>
        <v>9.2016048657223348E-2</v>
      </c>
      <c r="AH119" s="20">
        <f t="shared" si="35"/>
        <v>8.5200045052984577E-2</v>
      </c>
      <c r="AI119" s="20">
        <f t="shared" si="35"/>
        <v>7.8888930604615354E-2</v>
      </c>
      <c r="AJ119" s="20">
        <f t="shared" si="35"/>
        <v>7.3045306115384581E-2</v>
      </c>
      <c r="AK119" s="20">
        <f t="shared" si="35"/>
        <v>6.7634542699430159E-2</v>
      </c>
      <c r="AL119" s="20">
        <f t="shared" si="35"/>
        <v>6.2624576573546434E-2</v>
      </c>
      <c r="AM119" s="20">
        <f t="shared" si="35"/>
        <v>5.7985719049580033E-2</v>
      </c>
      <c r="AN119" s="20">
        <f t="shared" si="35"/>
        <v>5.3690480601462989E-2</v>
      </c>
      <c r="AO119" s="20">
        <f t="shared" si="35"/>
        <v>4.9713407964317585E-2</v>
      </c>
      <c r="AP119" s="20">
        <f t="shared" si="35"/>
        <v>4.6030933300294057E-2</v>
      </c>
      <c r="AQ119" s="20">
        <f t="shared" si="35"/>
        <v>4.2621234537309309E-2</v>
      </c>
      <c r="AR119" s="20">
        <f t="shared" si="35"/>
        <v>3.9464106053064177E-2</v>
      </c>
      <c r="AS119" s="20">
        <f t="shared" si="35"/>
        <v>3.6540838938022388E-2</v>
      </c>
      <c r="AT119" s="20">
        <f t="shared" si="35"/>
        <v>3.3834110127798502E-2</v>
      </c>
      <c r="AU119" s="20">
        <f t="shared" si="35"/>
        <v>3.1327879747961578E-2</v>
      </c>
      <c r="AV119" s="20">
        <f t="shared" si="35"/>
        <v>2.900729606292738E-2</v>
      </c>
      <c r="AW119" s="20">
        <f t="shared" si="35"/>
        <v>2.6858607465673496E-2</v>
      </c>
      <c r="AX119" s="20">
        <f t="shared" si="35"/>
        <v>2.4869080986734723E-2</v>
      </c>
      <c r="AY119" s="20">
        <f t="shared" si="35"/>
        <v>2.3026926839569185E-2</v>
      </c>
      <c r="AZ119" s="18"/>
    </row>
    <row r="120" spans="1:52" ht="12.75" customHeight="1">
      <c r="A120" s="4" t="s">
        <v>148</v>
      </c>
      <c r="B120" s="4">
        <f t="shared" ref="B120:AY120" si="36">B110*B119</f>
        <v>573.37599999999998</v>
      </c>
      <c r="C120" s="20">
        <f t="shared" si="36"/>
        <v>5.6729629629629619</v>
      </c>
      <c r="D120" s="20">
        <f t="shared" si="36"/>
        <v>5.2527434842249647</v>
      </c>
      <c r="E120" s="20">
        <f t="shared" si="36"/>
        <v>4.8636513742823748</v>
      </c>
      <c r="F120" s="20">
        <f t="shared" si="36"/>
        <v>4.5033809021133093</v>
      </c>
      <c r="G120" s="20">
        <f t="shared" si="36"/>
        <v>4.1697971315863978</v>
      </c>
      <c r="H120" s="20">
        <f t="shared" si="36"/>
        <v>3.8609232699874045</v>
      </c>
      <c r="I120" s="20">
        <f t="shared" si="36"/>
        <v>3.5749289536920412</v>
      </c>
      <c r="J120" s="20">
        <f t="shared" si="36"/>
        <v>3.3101194015667046</v>
      </c>
      <c r="K120" s="20">
        <f t="shared" si="36"/>
        <v>3.064925371821023</v>
      </c>
      <c r="L120" s="20">
        <f t="shared" si="36"/>
        <v>2.8378938627972432</v>
      </c>
      <c r="M120" s="20">
        <f t="shared" si="36"/>
        <v>2.6276795025900399</v>
      </c>
      <c r="N120" s="20">
        <f t="shared" si="36"/>
        <v>2.4330365764722588</v>
      </c>
      <c r="O120" s="20">
        <f t="shared" si="36"/>
        <v>2.2528116448817213</v>
      </c>
      <c r="P120" s="20">
        <f t="shared" si="36"/>
        <v>2.0859367082238158</v>
      </c>
      <c r="Q120" s="20">
        <f t="shared" si="36"/>
        <v>1.9314228779850142</v>
      </c>
      <c r="R120" s="20">
        <f t="shared" si="36"/>
        <v>1.7883545166527912</v>
      </c>
      <c r="S120" s="20">
        <f t="shared" si="36"/>
        <v>1.6558838117155474</v>
      </c>
      <c r="T120" s="20">
        <f t="shared" si="36"/>
        <v>1.5332257515884695</v>
      </c>
      <c r="U120" s="20">
        <f t="shared" si="36"/>
        <v>1.4196534736930273</v>
      </c>
      <c r="V120" s="20">
        <f t="shared" si="36"/>
        <v>1.3144939571231733</v>
      </c>
      <c r="W120" s="20">
        <f t="shared" si="36"/>
        <v>1.2171240343733087</v>
      </c>
      <c r="X120" s="20">
        <f t="shared" si="36"/>
        <v>1.126966698493804</v>
      </c>
      <c r="Y120" s="20">
        <f t="shared" si="36"/>
        <v>1.0434876837905596</v>
      </c>
      <c r="Z120" s="20">
        <f t="shared" si="36"/>
        <v>0.96619229980607346</v>
      </c>
      <c r="AA120" s="20">
        <f t="shared" si="36"/>
        <v>0.89462249982043829</v>
      </c>
      <c r="AB120" s="20">
        <f t="shared" si="36"/>
        <v>0.82835416650040594</v>
      </c>
      <c r="AC120" s="20">
        <f t="shared" si="36"/>
        <v>0.76699459861148689</v>
      </c>
      <c r="AD120" s="20">
        <f t="shared" si="36"/>
        <v>0.71018018389952497</v>
      </c>
      <c r="AE120" s="20">
        <f t="shared" si="36"/>
        <v>0.65757424435141199</v>
      </c>
      <c r="AF120" s="20">
        <f t="shared" si="36"/>
        <v>0.60886504106612216</v>
      </c>
      <c r="AG120" s="20">
        <f t="shared" si="36"/>
        <v>0.56376392691307597</v>
      </c>
      <c r="AH120" s="20">
        <f t="shared" si="36"/>
        <v>0.52200363603062583</v>
      </c>
      <c r="AI120" s="20">
        <f t="shared" si="36"/>
        <v>0.48333670002835732</v>
      </c>
      <c r="AJ120" s="20">
        <f t="shared" si="36"/>
        <v>0.44753398150773821</v>
      </c>
      <c r="AK120" s="20">
        <f t="shared" si="36"/>
        <v>0.41438331621086866</v>
      </c>
      <c r="AL120" s="20">
        <f t="shared" si="36"/>
        <v>0.38368825575080423</v>
      </c>
      <c r="AM120" s="20">
        <f t="shared" si="36"/>
        <v>0.35526690347296691</v>
      </c>
      <c r="AN120" s="20">
        <f t="shared" si="36"/>
        <v>0.32895083654904339</v>
      </c>
      <c r="AO120" s="20">
        <f t="shared" si="36"/>
        <v>0.30458410791578094</v>
      </c>
      <c r="AP120" s="20">
        <f t="shared" si="36"/>
        <v>0.28202232214424161</v>
      </c>
      <c r="AQ120" s="20">
        <f t="shared" si="36"/>
        <v>0.26113177976318663</v>
      </c>
      <c r="AR120" s="20">
        <f t="shared" si="36"/>
        <v>0.24178868496591358</v>
      </c>
      <c r="AS120" s="20">
        <f t="shared" si="36"/>
        <v>0.22387841200547554</v>
      </c>
      <c r="AT120" s="20">
        <f t="shared" si="36"/>
        <v>0.20729482593099582</v>
      </c>
      <c r="AU120" s="20">
        <f t="shared" si="36"/>
        <v>0.19193965363981097</v>
      </c>
      <c r="AV120" s="20">
        <f t="shared" si="36"/>
        <v>0.17772190151834347</v>
      </c>
      <c r="AW120" s="20">
        <f t="shared" si="36"/>
        <v>0.16455731622068837</v>
      </c>
      <c r="AX120" s="20">
        <f t="shared" si="36"/>
        <v>0.15236788538952628</v>
      </c>
      <c r="AY120" s="20">
        <f t="shared" si="36"/>
        <v>0.14108137536067247</v>
      </c>
      <c r="AZ120" s="18"/>
    </row>
    <row r="121" spans="1:52" ht="12.75" customHeight="1">
      <c r="A121" s="4" t="s">
        <v>149</v>
      </c>
      <c r="B121" s="4">
        <f t="shared" ref="B121:AY121" si="37">B113*B119</f>
        <v>0</v>
      </c>
      <c r="C121" s="20">
        <f t="shared" si="37"/>
        <v>10.627777777777776</v>
      </c>
      <c r="D121" s="20">
        <f t="shared" si="37"/>
        <v>0</v>
      </c>
      <c r="E121" s="20">
        <f t="shared" si="37"/>
        <v>10.431749479246049</v>
      </c>
      <c r="F121" s="20">
        <f t="shared" si="37"/>
        <v>0</v>
      </c>
      <c r="G121" s="20">
        <f t="shared" si="37"/>
        <v>10.239374199372815</v>
      </c>
      <c r="H121" s="20">
        <f t="shared" si="37"/>
        <v>0</v>
      </c>
      <c r="I121" s="20">
        <f t="shared" si="37"/>
        <v>10.051205548785518</v>
      </c>
      <c r="J121" s="20">
        <f t="shared" si="37"/>
        <v>0</v>
      </c>
      <c r="K121" s="20">
        <f t="shared" si="37"/>
        <v>9.8659101297666361</v>
      </c>
      <c r="L121" s="20">
        <f t="shared" si="37"/>
        <v>19.877485347666141</v>
      </c>
      <c r="M121" s="20">
        <f t="shared" si="37"/>
        <v>9.6837460809852658</v>
      </c>
      <c r="N121" s="20">
        <f t="shared" si="37"/>
        <v>0</v>
      </c>
      <c r="O121" s="20">
        <f t="shared" si="37"/>
        <v>9.5053590507014079</v>
      </c>
      <c r="P121" s="20">
        <f t="shared" si="37"/>
        <v>0</v>
      </c>
      <c r="Q121" s="20">
        <f t="shared" si="37"/>
        <v>9.3302087418754454</v>
      </c>
      <c r="R121" s="20">
        <f t="shared" si="37"/>
        <v>0</v>
      </c>
      <c r="S121" s="20">
        <f t="shared" si="37"/>
        <v>9.1580634197266644</v>
      </c>
      <c r="T121" s="20">
        <f t="shared" si="37"/>
        <v>0</v>
      </c>
      <c r="U121" s="20">
        <f t="shared" si="37"/>
        <v>8.9892695227396029</v>
      </c>
      <c r="V121" s="20">
        <f t="shared" si="37"/>
        <v>20.559296522701121</v>
      </c>
      <c r="W121" s="20">
        <f t="shared" si="37"/>
        <v>8.8236923409870176</v>
      </c>
      <c r="X121" s="20">
        <f t="shared" si="37"/>
        <v>0</v>
      </c>
      <c r="Y121" s="20">
        <f t="shared" si="37"/>
        <v>8.6610431520208468</v>
      </c>
      <c r="Z121" s="20">
        <f t="shared" si="37"/>
        <v>0</v>
      </c>
      <c r="AA121" s="20">
        <f t="shared" si="37"/>
        <v>8.5013084419347358</v>
      </c>
      <c r="AB121" s="20">
        <f t="shared" si="37"/>
        <v>0</v>
      </c>
      <c r="AC121" s="20">
        <f t="shared" si="37"/>
        <v>8.3447029369727268</v>
      </c>
      <c r="AD121" s="20">
        <f t="shared" si="37"/>
        <v>0</v>
      </c>
      <c r="AE121" s="20">
        <f t="shared" si="37"/>
        <v>8.1908069517402833</v>
      </c>
      <c r="AF121" s="20">
        <f t="shared" si="37"/>
        <v>16.502997352550192</v>
      </c>
      <c r="AG121" s="20">
        <f t="shared" si="37"/>
        <v>8.0398102353762315</v>
      </c>
      <c r="AH121" s="20">
        <f t="shared" si="37"/>
        <v>0</v>
      </c>
      <c r="AI121" s="20">
        <f t="shared" si="37"/>
        <v>7.8916541730326966</v>
      </c>
      <c r="AJ121" s="20">
        <f t="shared" si="37"/>
        <v>0</v>
      </c>
      <c r="AK121" s="20">
        <f t="shared" si="37"/>
        <v>7.7461841753657366</v>
      </c>
      <c r="AL121" s="20">
        <f t="shared" si="37"/>
        <v>0</v>
      </c>
      <c r="AM121" s="20">
        <f t="shared" si="37"/>
        <v>7.6034353960952314</v>
      </c>
      <c r="AN121" s="20">
        <f t="shared" si="37"/>
        <v>0</v>
      </c>
      <c r="AO121" s="20">
        <f t="shared" si="37"/>
        <v>7.4632750840511424</v>
      </c>
      <c r="AP121" s="20">
        <f t="shared" si="37"/>
        <v>60.14829832696114</v>
      </c>
      <c r="AQ121" s="20">
        <f t="shared" si="37"/>
        <v>7.3256951710381859</v>
      </c>
      <c r="AR121" s="20">
        <f t="shared" si="37"/>
        <v>0</v>
      </c>
      <c r="AS121" s="20">
        <f t="shared" si="37"/>
        <v>7.1906524495797974</v>
      </c>
      <c r="AT121" s="20">
        <f t="shared" si="37"/>
        <v>0</v>
      </c>
      <c r="AU121" s="20">
        <f t="shared" si="37"/>
        <v>7.0581086514562479</v>
      </c>
      <c r="AV121" s="20">
        <f t="shared" si="37"/>
        <v>0</v>
      </c>
      <c r="AW121" s="20">
        <f t="shared" si="37"/>
        <v>6.9280166441256847</v>
      </c>
      <c r="AX121" s="20">
        <f t="shared" si="37"/>
        <v>0</v>
      </c>
      <c r="AY121" s="20">
        <f t="shared" si="37"/>
        <v>6.8003120342615713</v>
      </c>
      <c r="AZ121" s="18"/>
    </row>
    <row r="122" spans="1:52" ht="12.75" customHeight="1"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  <c r="AB122" s="17"/>
      <c r="AC122" s="17"/>
      <c r="AD122" s="17"/>
      <c r="AE122" s="17"/>
      <c r="AF122" s="17"/>
      <c r="AG122" s="17"/>
      <c r="AH122" s="17"/>
      <c r="AI122" s="17"/>
      <c r="AJ122" s="17"/>
      <c r="AK122" s="17"/>
      <c r="AL122" s="17"/>
      <c r="AM122" s="17"/>
      <c r="AN122" s="17"/>
      <c r="AO122" s="17"/>
      <c r="AP122" s="17"/>
      <c r="AQ122" s="17"/>
      <c r="AR122" s="17"/>
      <c r="AS122" s="17"/>
      <c r="AT122" s="17"/>
      <c r="AU122" s="17"/>
      <c r="AV122" s="17"/>
      <c r="AW122" s="17"/>
      <c r="AX122" s="17"/>
      <c r="AY122" s="17"/>
      <c r="AZ122" s="18"/>
    </row>
    <row r="123" spans="1:52" ht="12.75" customHeight="1">
      <c r="A123" s="4" t="s">
        <v>150</v>
      </c>
      <c r="B123" s="4">
        <f t="shared" ref="B123:AY123" si="38">1/(1+$B$32)^B105</f>
        <v>1</v>
      </c>
      <c r="C123" s="20">
        <f t="shared" si="38"/>
        <v>0.90909090909090906</v>
      </c>
      <c r="D123" s="20">
        <f t="shared" si="38"/>
        <v>0.82644628099173545</v>
      </c>
      <c r="E123" s="20">
        <f t="shared" si="38"/>
        <v>0.75131480090157754</v>
      </c>
      <c r="F123" s="20">
        <f t="shared" si="38"/>
        <v>0.68301345536507052</v>
      </c>
      <c r="G123" s="20">
        <f t="shared" si="38"/>
        <v>0.62092132305915493</v>
      </c>
      <c r="H123" s="20">
        <f t="shared" si="38"/>
        <v>0.56447393005377722</v>
      </c>
      <c r="I123" s="20">
        <f t="shared" si="38"/>
        <v>0.51315811823070645</v>
      </c>
      <c r="J123" s="20">
        <f t="shared" si="38"/>
        <v>0.46650738020973315</v>
      </c>
      <c r="K123" s="20">
        <f t="shared" si="38"/>
        <v>0.42409761837248466</v>
      </c>
      <c r="L123" s="20">
        <f t="shared" si="38"/>
        <v>0.38554328942953148</v>
      </c>
      <c r="M123" s="20">
        <f t="shared" si="38"/>
        <v>0.3504938994813922</v>
      </c>
      <c r="N123" s="20">
        <f t="shared" si="38"/>
        <v>0.31863081771035656</v>
      </c>
      <c r="O123" s="20">
        <f t="shared" si="38"/>
        <v>0.28966437973668779</v>
      </c>
      <c r="P123" s="20">
        <f t="shared" si="38"/>
        <v>0.26333125430607973</v>
      </c>
      <c r="Q123" s="20">
        <f t="shared" si="38"/>
        <v>0.23939204936916339</v>
      </c>
      <c r="R123" s="20">
        <f t="shared" si="38"/>
        <v>0.21762913579014853</v>
      </c>
      <c r="S123" s="20">
        <f t="shared" si="38"/>
        <v>0.19784466890013502</v>
      </c>
      <c r="T123" s="20">
        <f t="shared" si="38"/>
        <v>0.17985878990921364</v>
      </c>
      <c r="U123" s="20">
        <f t="shared" si="38"/>
        <v>0.16350799082655781</v>
      </c>
      <c r="V123" s="20">
        <f t="shared" si="38"/>
        <v>0.14864362802414349</v>
      </c>
      <c r="W123" s="20">
        <f t="shared" si="38"/>
        <v>0.13513057093103953</v>
      </c>
      <c r="X123" s="20">
        <f t="shared" si="38"/>
        <v>0.12284597357367227</v>
      </c>
      <c r="Y123" s="20">
        <f t="shared" si="38"/>
        <v>0.11167815779424752</v>
      </c>
      <c r="Z123" s="20">
        <f t="shared" si="38"/>
        <v>0.10152559799477048</v>
      </c>
      <c r="AA123" s="20">
        <f t="shared" si="38"/>
        <v>9.2295998177064048E-2</v>
      </c>
      <c r="AB123" s="20">
        <f t="shared" si="38"/>
        <v>8.3905452888240042E-2</v>
      </c>
      <c r="AC123" s="20">
        <f t="shared" si="38"/>
        <v>7.6277684443854576E-2</v>
      </c>
      <c r="AD123" s="20">
        <f t="shared" si="38"/>
        <v>6.9343349494413245E-2</v>
      </c>
      <c r="AE123" s="20">
        <f t="shared" si="38"/>
        <v>6.3039408631284766E-2</v>
      </c>
      <c r="AF123" s="20">
        <f t="shared" si="38"/>
        <v>5.7308553301167964E-2</v>
      </c>
      <c r="AG123" s="20">
        <f t="shared" si="38"/>
        <v>5.2098684819243603E-2</v>
      </c>
      <c r="AH123" s="20">
        <f t="shared" si="38"/>
        <v>4.7362440744766907E-2</v>
      </c>
      <c r="AI123" s="20">
        <f t="shared" si="38"/>
        <v>4.3056764313424457E-2</v>
      </c>
      <c r="AJ123" s="20">
        <f t="shared" si="38"/>
        <v>3.9142513012204054E-2</v>
      </c>
      <c r="AK123" s="20">
        <f t="shared" si="38"/>
        <v>3.5584102738367311E-2</v>
      </c>
      <c r="AL123" s="20">
        <f t="shared" si="38"/>
        <v>3.2349184307606652E-2</v>
      </c>
      <c r="AM123" s="20">
        <f t="shared" si="38"/>
        <v>2.94083493705515E-2</v>
      </c>
      <c r="AN123" s="20">
        <f t="shared" si="38"/>
        <v>2.6734863064137721E-2</v>
      </c>
      <c r="AO123" s="20">
        <f t="shared" si="38"/>
        <v>2.4304420967397926E-2</v>
      </c>
      <c r="AP123" s="20">
        <f t="shared" si="38"/>
        <v>2.2094928152179935E-2</v>
      </c>
      <c r="AQ123" s="20">
        <f t="shared" si="38"/>
        <v>2.0086298320163575E-2</v>
      </c>
      <c r="AR123" s="20">
        <f t="shared" si="38"/>
        <v>1.8260271200148705E-2</v>
      </c>
      <c r="AS123" s="20">
        <f t="shared" si="38"/>
        <v>1.6600246545589729E-2</v>
      </c>
      <c r="AT123" s="20">
        <f t="shared" si="38"/>
        <v>1.5091133223263388E-2</v>
      </c>
      <c r="AU123" s="20">
        <f t="shared" si="38"/>
        <v>1.3719212021148534E-2</v>
      </c>
      <c r="AV123" s="20">
        <f t="shared" si="38"/>
        <v>1.2472010928316847E-2</v>
      </c>
      <c r="AW123" s="20">
        <f t="shared" si="38"/>
        <v>1.1338191753015316E-2</v>
      </c>
      <c r="AX123" s="20">
        <f t="shared" si="38"/>
        <v>1.0307447048195742E-2</v>
      </c>
      <c r="AY123" s="20">
        <f t="shared" si="38"/>
        <v>9.3704064074506734E-3</v>
      </c>
      <c r="AZ123" s="18"/>
    </row>
    <row r="124" spans="1:52" ht="12.75" customHeight="1">
      <c r="A124" s="4" t="s">
        <v>151</v>
      </c>
      <c r="B124" s="4">
        <f t="shared" ref="B124:AY124" si="39">B123*B110</f>
        <v>573.37599999999998</v>
      </c>
      <c r="C124" s="20">
        <f t="shared" si="39"/>
        <v>5.5698181818181807</v>
      </c>
      <c r="D124" s="20">
        <f t="shared" si="39"/>
        <v>5.0634710743801641</v>
      </c>
      <c r="E124" s="20">
        <f t="shared" si="39"/>
        <v>4.6031555221637852</v>
      </c>
      <c r="F124" s="20">
        <f t="shared" si="39"/>
        <v>4.1846868383307134</v>
      </c>
      <c r="G124" s="20">
        <f t="shared" si="39"/>
        <v>3.80426076211883</v>
      </c>
      <c r="H124" s="20">
        <f t="shared" si="39"/>
        <v>3.4584188746534821</v>
      </c>
      <c r="I124" s="20">
        <f t="shared" si="39"/>
        <v>3.1440171587758918</v>
      </c>
      <c r="J124" s="20">
        <f t="shared" si="39"/>
        <v>2.8581974170689928</v>
      </c>
      <c r="K124" s="20">
        <f t="shared" si="39"/>
        <v>2.5983612882445386</v>
      </c>
      <c r="L124" s="20">
        <f t="shared" si="39"/>
        <v>2.3621466256768531</v>
      </c>
      <c r="M124" s="20">
        <f t="shared" si="39"/>
        <v>2.1474060233425933</v>
      </c>
      <c r="N124" s="20">
        <f t="shared" si="39"/>
        <v>1.9521872939478124</v>
      </c>
      <c r="O124" s="20">
        <f t="shared" si="39"/>
        <v>1.7747157217707386</v>
      </c>
      <c r="P124" s="20">
        <f t="shared" si="39"/>
        <v>1.6133779288824892</v>
      </c>
      <c r="Q124" s="20">
        <f t="shared" si="39"/>
        <v>1.4667072080749901</v>
      </c>
      <c r="R124" s="20">
        <f t="shared" si="39"/>
        <v>1.3333701891590819</v>
      </c>
      <c r="S124" s="20">
        <f t="shared" si="39"/>
        <v>1.212154717417347</v>
      </c>
      <c r="T124" s="20">
        <f t="shared" si="39"/>
        <v>1.10195883401577</v>
      </c>
      <c r="U124" s="20">
        <f t="shared" si="39"/>
        <v>1.0017807581961544</v>
      </c>
      <c r="V124" s="20">
        <f t="shared" si="39"/>
        <v>0.91070978017832227</v>
      </c>
      <c r="W124" s="20">
        <f t="shared" si="39"/>
        <v>0.82791798198029287</v>
      </c>
      <c r="X124" s="20">
        <f t="shared" si="39"/>
        <v>0.75265271089117525</v>
      </c>
      <c r="Y124" s="20">
        <f t="shared" si="39"/>
        <v>0.68422973717379565</v>
      </c>
      <c r="Z124" s="20">
        <f t="shared" si="39"/>
        <v>0.62202703379435975</v>
      </c>
      <c r="AA124" s="20">
        <f t="shared" si="39"/>
        <v>0.56547912163123593</v>
      </c>
      <c r="AB124" s="20">
        <f t="shared" si="39"/>
        <v>0.51407192875566898</v>
      </c>
      <c r="AC124" s="20">
        <f t="shared" si="39"/>
        <v>0.46733811705060818</v>
      </c>
      <c r="AD124" s="20">
        <f t="shared" si="39"/>
        <v>0.42485283368237103</v>
      </c>
      <c r="AE124" s="20">
        <f t="shared" si="39"/>
        <v>0.38622984880215544</v>
      </c>
      <c r="AF124" s="20">
        <f t="shared" si="39"/>
        <v>0.35111804436559585</v>
      </c>
      <c r="AG124" s="20">
        <f t="shared" si="39"/>
        <v>0.31919822215054167</v>
      </c>
      <c r="AH124" s="20">
        <f t="shared" si="39"/>
        <v>0.29018020195503785</v>
      </c>
      <c r="AI124" s="20">
        <f t="shared" si="39"/>
        <v>0.26380018359548896</v>
      </c>
      <c r="AJ124" s="20">
        <f t="shared" si="39"/>
        <v>0.23981834872317179</v>
      </c>
      <c r="AK124" s="20">
        <f t="shared" si="39"/>
        <v>0.21801668065742882</v>
      </c>
      <c r="AL124" s="20">
        <f t="shared" si="39"/>
        <v>0.19819698241584441</v>
      </c>
      <c r="AM124" s="20">
        <f t="shared" si="39"/>
        <v>0.18017907492349491</v>
      </c>
      <c r="AN124" s="20">
        <f t="shared" si="39"/>
        <v>0.16379915902135897</v>
      </c>
      <c r="AO124" s="20">
        <f t="shared" si="39"/>
        <v>0.1489083263830536</v>
      </c>
      <c r="AP124" s="20">
        <f t="shared" si="39"/>
        <v>0.13537120580277601</v>
      </c>
      <c r="AQ124" s="20">
        <f t="shared" si="39"/>
        <v>0.12306473254797817</v>
      </c>
      <c r="AR124" s="20">
        <f t="shared" si="39"/>
        <v>0.11187702958907107</v>
      </c>
      <c r="AS124" s="20">
        <f t="shared" si="39"/>
        <v>0.10170639053551914</v>
      </c>
      <c r="AT124" s="20">
        <f t="shared" si="39"/>
        <v>9.2460355032290123E-2</v>
      </c>
      <c r="AU124" s="20">
        <f t="shared" si="39"/>
        <v>8.4054868211172834E-2</v>
      </c>
      <c r="AV124" s="20">
        <f t="shared" si="39"/>
        <v>7.6413516555611655E-2</v>
      </c>
      <c r="AW124" s="20">
        <f t="shared" si="39"/>
        <v>6.9466833232374237E-2</v>
      </c>
      <c r="AX124" s="20">
        <f t="shared" si="39"/>
        <v>6.3151666574885662E-2</v>
      </c>
      <c r="AY124" s="20">
        <f t="shared" si="39"/>
        <v>5.741060597716878E-2</v>
      </c>
      <c r="AZ124" s="18"/>
    </row>
    <row r="125" spans="1:52" ht="12.75" customHeight="1">
      <c r="A125" s="4" t="s">
        <v>152</v>
      </c>
      <c r="B125" s="4">
        <f t="shared" ref="B125:AY125" si="40">B113*B123</f>
        <v>0</v>
      </c>
      <c r="C125" s="20">
        <f t="shared" si="40"/>
        <v>10.434545454545454</v>
      </c>
      <c r="D125" s="20">
        <f t="shared" si="40"/>
        <v>0</v>
      </c>
      <c r="E125" s="20">
        <f t="shared" si="40"/>
        <v>9.8730277986476302</v>
      </c>
      <c r="F125" s="20">
        <f t="shared" si="40"/>
        <v>0</v>
      </c>
      <c r="G125" s="20">
        <f t="shared" si="40"/>
        <v>9.3417613054249866</v>
      </c>
      <c r="H125" s="20">
        <f t="shared" si="40"/>
        <v>0</v>
      </c>
      <c r="I125" s="20">
        <f t="shared" si="40"/>
        <v>8.8396617446421484</v>
      </c>
      <c r="J125" s="20">
        <f t="shared" si="40"/>
        <v>0</v>
      </c>
      <c r="K125" s="20">
        <f t="shared" si="40"/>
        <v>8.3640532295421437</v>
      </c>
      <c r="L125" s="20">
        <f t="shared" si="40"/>
        <v>16.545204722578916</v>
      </c>
      <c r="M125" s="20">
        <f t="shared" si="40"/>
        <v>7.9138017563903551</v>
      </c>
      <c r="N125" s="20">
        <f t="shared" si="40"/>
        <v>0</v>
      </c>
      <c r="O125" s="20">
        <f t="shared" si="40"/>
        <v>7.488113880573116</v>
      </c>
      <c r="P125" s="20">
        <f t="shared" si="40"/>
        <v>0</v>
      </c>
      <c r="Q125" s="20">
        <f t="shared" si="40"/>
        <v>7.0852864851791288</v>
      </c>
      <c r="R125" s="20">
        <f t="shared" si="40"/>
        <v>0</v>
      </c>
      <c r="S125" s="20">
        <f t="shared" si="40"/>
        <v>6.7039666056810745</v>
      </c>
      <c r="T125" s="20">
        <f t="shared" si="40"/>
        <v>0</v>
      </c>
      <c r="U125" s="20">
        <f t="shared" si="40"/>
        <v>6.3432925041163104</v>
      </c>
      <c r="V125" s="20">
        <f t="shared" si="40"/>
        <v>14.243924299041574</v>
      </c>
      <c r="W125" s="20">
        <f t="shared" si="40"/>
        <v>6.0020945690439831</v>
      </c>
      <c r="X125" s="20">
        <f t="shared" si="40"/>
        <v>0</v>
      </c>
      <c r="Y125" s="20">
        <f t="shared" si="40"/>
        <v>5.6791693583108689</v>
      </c>
      <c r="Z125" s="20">
        <f t="shared" si="40"/>
        <v>0</v>
      </c>
      <c r="AA125" s="20">
        <f t="shared" si="40"/>
        <v>5.3735653098668452</v>
      </c>
      <c r="AB125" s="20">
        <f t="shared" si="40"/>
        <v>0</v>
      </c>
      <c r="AC125" s="20">
        <f t="shared" si="40"/>
        <v>5.0845178896584589</v>
      </c>
      <c r="AD125" s="20">
        <f t="shared" si="40"/>
        <v>0</v>
      </c>
      <c r="AE125" s="20">
        <f t="shared" si="40"/>
        <v>4.8109155091051283</v>
      </c>
      <c r="AF125" s="20">
        <f t="shared" si="40"/>
        <v>9.5168875954051568</v>
      </c>
      <c r="AG125" s="20">
        <f t="shared" si="40"/>
        <v>4.5520704873965903</v>
      </c>
      <c r="AH125" s="20">
        <f t="shared" si="40"/>
        <v>0</v>
      </c>
      <c r="AI125" s="20">
        <f t="shared" si="40"/>
        <v>4.3071834180934152</v>
      </c>
      <c r="AJ125" s="20">
        <f t="shared" si="40"/>
        <v>0</v>
      </c>
      <c r="AK125" s="20">
        <f t="shared" si="40"/>
        <v>4.0754472866252085</v>
      </c>
      <c r="AL125" s="20">
        <f t="shared" si="40"/>
        <v>0</v>
      </c>
      <c r="AM125" s="20">
        <f t="shared" si="40"/>
        <v>3.856199219562936</v>
      </c>
      <c r="AN125" s="20">
        <f t="shared" si="40"/>
        <v>0</v>
      </c>
      <c r="AO125" s="20">
        <f t="shared" si="40"/>
        <v>3.648725502151581</v>
      </c>
      <c r="AP125" s="20">
        <f t="shared" si="40"/>
        <v>28.871287951956457</v>
      </c>
      <c r="AQ125" s="20">
        <f t="shared" si="40"/>
        <v>3.4524128689713951</v>
      </c>
      <c r="AR125" s="20">
        <f t="shared" si="40"/>
        <v>0</v>
      </c>
      <c r="AS125" s="20">
        <f t="shared" si="40"/>
        <v>3.2666629162273289</v>
      </c>
      <c r="AT125" s="20">
        <f t="shared" si="40"/>
        <v>0</v>
      </c>
      <c r="AU125" s="20">
        <f t="shared" si="40"/>
        <v>3.0909110299407225</v>
      </c>
      <c r="AV125" s="20">
        <f t="shared" si="40"/>
        <v>0</v>
      </c>
      <c r="AW125" s="20">
        <f t="shared" si="40"/>
        <v>2.9246185335397827</v>
      </c>
      <c r="AX125" s="20">
        <f t="shared" si="40"/>
        <v>0</v>
      </c>
      <c r="AY125" s="20">
        <f t="shared" si="40"/>
        <v>2.7672684202483326</v>
      </c>
      <c r="AZ125" s="18"/>
    </row>
    <row r="126" spans="1:52" ht="12.75" customHeight="1">
      <c r="B126" s="17"/>
    </row>
    <row r="127" spans="1:52" ht="12.75" customHeight="1">
      <c r="A127" s="4" t="s">
        <v>153</v>
      </c>
      <c r="B127" s="20">
        <f>SUM(B117:AY117)-SUM(B116:AY116)</f>
        <v>629.32445707416355</v>
      </c>
    </row>
    <row r="128" spans="1:52" ht="12.75" customHeight="1">
      <c r="A128" s="4" t="s">
        <v>154</v>
      </c>
      <c r="B128" s="20">
        <f>SUM(B121:AY121)-SUM(B120:AY120)</f>
        <v>-316.65804346909772</v>
      </c>
    </row>
    <row r="129" spans="1:2" ht="12.75" customHeight="1">
      <c r="A129" s="4" t="s">
        <v>155</v>
      </c>
      <c r="B129" s="20">
        <f>SUM(B125:AY125)-SUM(B124:AY124)</f>
        <v>-419.61331628776099</v>
      </c>
    </row>
    <row r="130" spans="1:2" ht="12.75" customHeight="1"/>
    <row r="131" spans="1:2" ht="12.75" customHeight="1"/>
    <row r="132" spans="1:2" ht="12.75" customHeight="1"/>
    <row r="133" spans="1:2" ht="12.75" customHeight="1"/>
    <row r="134" spans="1:2" ht="12.75" customHeight="1"/>
    <row r="135" spans="1:2" ht="12.75" customHeight="1"/>
    <row r="136" spans="1:2" ht="12.75" customHeight="1"/>
    <row r="137" spans="1:2" ht="12.75" customHeight="1"/>
    <row r="138" spans="1:2" ht="12.75" customHeight="1"/>
    <row r="139" spans="1:2" ht="12.75" customHeight="1"/>
    <row r="140" spans="1:2" ht="12.75" customHeight="1"/>
    <row r="141" spans="1:2" ht="12.75" customHeight="1"/>
    <row r="142" spans="1:2" ht="12.75" customHeight="1"/>
    <row r="143" spans="1:2" ht="12.75" customHeight="1"/>
    <row r="144" spans="1:2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</sheetData>
  <mergeCells count="1">
    <mergeCell ref="A14:A15"/>
  </mergeCells>
  <conditionalFormatting sqref="B63:B65 B127:B129">
    <cfRule type="cellIs" dxfId="11" priority="1" operator="lessThan">
      <formula>0</formula>
    </cfRule>
    <cfRule type="cellIs" dxfId="10" priority="2" operator="greaterThan">
      <formula>0</formula>
    </cfRule>
  </conditionalFormatting>
  <conditionalFormatting sqref="B98:B100">
    <cfRule type="cellIs" dxfId="9" priority="3" operator="lessThan">
      <formula>0</formula>
    </cfRule>
    <cfRule type="cellIs" dxfId="8" priority="4" operator="greaterThan">
      <formula>0</formula>
    </cfRule>
  </conditionalFormatting>
  <pageMargins left="0.7" right="0.7" top="0.75" bottom="0.75" header="0" footer="0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Z995"/>
  <sheetViews>
    <sheetView topLeftCell="A117" workbookViewId="0">
      <pane xSplit="2" topLeftCell="AW1" activePane="topRight" state="frozen"/>
      <selection pane="topRight" activeCell="BF30" sqref="BF29:BF30"/>
    </sheetView>
  </sheetViews>
  <sheetFormatPr defaultColWidth="12.7109375" defaultRowHeight="15" customHeight="1"/>
  <cols>
    <col min="1" max="1" width="41.7109375" customWidth="1"/>
    <col min="2" max="3" width="17" customWidth="1"/>
    <col min="4" max="4" width="10.28515625" customWidth="1"/>
    <col min="5" max="52" width="8.7109375" customWidth="1"/>
  </cols>
  <sheetData>
    <row r="1" spans="1:52" ht="12.75" customHeight="1">
      <c r="A1" s="1" t="s">
        <v>45</v>
      </c>
    </row>
    <row r="2" spans="1:52" ht="12.75" customHeight="1"/>
    <row r="3" spans="1:52" ht="12.75" customHeight="1">
      <c r="A3" s="2" t="s">
        <v>46</v>
      </c>
      <c r="B3" s="2" t="s">
        <v>47</v>
      </c>
      <c r="D3" s="3" t="s">
        <v>48</v>
      </c>
      <c r="E3" s="3" t="s">
        <v>49</v>
      </c>
      <c r="F3" s="3" t="s">
        <v>50</v>
      </c>
      <c r="G3" s="3" t="s">
        <v>51</v>
      </c>
      <c r="H3" s="3"/>
      <c r="I3" s="3"/>
      <c r="J3" s="3"/>
      <c r="K3" s="3"/>
      <c r="L3" s="3"/>
      <c r="M3" s="3"/>
      <c r="N3" s="3" t="s">
        <v>48</v>
      </c>
      <c r="O3" s="3" t="s">
        <v>49</v>
      </c>
      <c r="P3" s="3" t="s">
        <v>50</v>
      </c>
      <c r="Q3" s="3" t="s">
        <v>51</v>
      </c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</row>
    <row r="4" spans="1:52" ht="12.75" customHeight="1">
      <c r="A4" s="4" t="s">
        <v>53</v>
      </c>
      <c r="B4" s="5">
        <v>0.53</v>
      </c>
      <c r="C4" s="6" t="s">
        <v>54</v>
      </c>
      <c r="D4" s="7" t="s">
        <v>55</v>
      </c>
      <c r="E4" s="6">
        <v>115.6</v>
      </c>
      <c r="F4" s="6" t="s">
        <v>56</v>
      </c>
      <c r="G4" s="6" t="s">
        <v>56</v>
      </c>
      <c r="N4" s="7" t="s">
        <v>55</v>
      </c>
      <c r="O4" s="6">
        <v>115.6</v>
      </c>
      <c r="P4" s="6" t="s">
        <v>56</v>
      </c>
      <c r="Q4" s="6" t="s">
        <v>56</v>
      </c>
    </row>
    <row r="5" spans="1:52" ht="12.75" customHeight="1">
      <c r="A5" s="4" t="s">
        <v>58</v>
      </c>
      <c r="B5" s="8">
        <v>1.1800000000000001E-5</v>
      </c>
      <c r="C5" s="6" t="s">
        <v>59</v>
      </c>
      <c r="D5" s="9" t="s">
        <v>60</v>
      </c>
      <c r="E5" s="6">
        <v>21666.1</v>
      </c>
      <c r="F5" s="6">
        <v>5866.3</v>
      </c>
      <c r="G5" s="6" t="s">
        <v>56</v>
      </c>
      <c r="N5" s="9" t="s">
        <v>60</v>
      </c>
      <c r="O5" s="6">
        <v>21666.1</v>
      </c>
      <c r="P5" s="6">
        <v>5866.3</v>
      </c>
      <c r="Q5" s="6" t="s">
        <v>56</v>
      </c>
    </row>
    <row r="6" spans="1:52" ht="12.75" customHeight="1">
      <c r="A6" s="4" t="s">
        <v>62</v>
      </c>
      <c r="B6" s="5">
        <v>4.96</v>
      </c>
      <c r="C6" s="6" t="s">
        <v>54</v>
      </c>
      <c r="D6" s="7" t="s">
        <v>55</v>
      </c>
      <c r="E6" s="6" t="s">
        <v>56</v>
      </c>
      <c r="F6" s="6">
        <v>84.3</v>
      </c>
      <c r="G6" s="6">
        <v>115.6</v>
      </c>
      <c r="N6" s="7" t="s">
        <v>55</v>
      </c>
      <c r="O6" s="6" t="s">
        <v>56</v>
      </c>
      <c r="P6" s="6">
        <v>84.3</v>
      </c>
      <c r="Q6" s="6">
        <v>115.6</v>
      </c>
    </row>
    <row r="7" spans="1:52" ht="12.75" customHeight="1">
      <c r="A7" s="4" t="s">
        <v>64</v>
      </c>
      <c r="B7" s="5">
        <v>5.2999999999999999E-2</v>
      </c>
      <c r="C7" s="6" t="s">
        <v>54</v>
      </c>
      <c r="D7" s="7" t="s">
        <v>65</v>
      </c>
      <c r="E7" s="6">
        <v>115.6</v>
      </c>
      <c r="F7" s="6">
        <v>84.3</v>
      </c>
      <c r="G7" s="6">
        <v>115.6</v>
      </c>
      <c r="N7" s="7" t="s">
        <v>65</v>
      </c>
      <c r="O7" s="6">
        <v>115.6</v>
      </c>
      <c r="P7" s="6">
        <v>84.3</v>
      </c>
      <c r="Q7" s="6">
        <v>115.6</v>
      </c>
    </row>
    <row r="8" spans="1:52" ht="12.75" customHeight="1">
      <c r="A8" s="10"/>
      <c r="B8" s="10"/>
      <c r="D8" s="7"/>
    </row>
    <row r="9" spans="1:52" ht="12.75" customHeight="1">
      <c r="A9" s="10"/>
      <c r="B9" s="10"/>
      <c r="D9" s="7"/>
    </row>
    <row r="10" spans="1:52" ht="12.75" customHeight="1">
      <c r="A10" s="2" t="s">
        <v>67</v>
      </c>
      <c r="B10" s="2"/>
      <c r="C10" s="11"/>
    </row>
    <row r="11" spans="1:52" ht="12.75" customHeight="1">
      <c r="A11" s="4" t="s">
        <v>69</v>
      </c>
      <c r="B11" s="12" t="s">
        <v>70</v>
      </c>
      <c r="C11" s="5" t="s">
        <v>71</v>
      </c>
      <c r="D11" s="6" t="s">
        <v>72</v>
      </c>
    </row>
    <row r="12" spans="1:52" ht="12.75" customHeight="1">
      <c r="A12" s="6" t="s">
        <v>73</v>
      </c>
      <c r="B12" s="4">
        <f>1166.3/10^6</f>
        <v>1.1662999999999999E-3</v>
      </c>
      <c r="C12" s="5" t="s">
        <v>59</v>
      </c>
      <c r="D12" s="7" t="s">
        <v>74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</row>
    <row r="13" spans="1:52" ht="12.75" customHeight="1">
      <c r="A13" s="4" t="s">
        <v>75</v>
      </c>
      <c r="B13" s="4">
        <f>7542.1/10^6</f>
        <v>7.5421000000000004E-3</v>
      </c>
      <c r="C13" s="5" t="s">
        <v>59</v>
      </c>
      <c r="D13" s="7" t="s">
        <v>76</v>
      </c>
    </row>
    <row r="14" spans="1:52" ht="12.75" customHeight="1">
      <c r="A14" s="85" t="s">
        <v>77</v>
      </c>
      <c r="B14" s="4">
        <v>17.8</v>
      </c>
      <c r="C14" s="4" t="s">
        <v>78</v>
      </c>
      <c r="D14" s="7" t="s">
        <v>79</v>
      </c>
      <c r="E14" s="6">
        <f>15.6*1.5/10^6</f>
        <v>2.34E-5</v>
      </c>
    </row>
    <row r="15" spans="1:52" ht="12.75" customHeight="1">
      <c r="A15" s="90"/>
      <c r="B15" s="4">
        <v>24.5</v>
      </c>
      <c r="C15" s="4" t="s">
        <v>78</v>
      </c>
      <c r="D15" s="7" t="s">
        <v>80</v>
      </c>
    </row>
    <row r="16" spans="1:52" ht="12.75" customHeight="1">
      <c r="D16" s="14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</row>
    <row r="17" spans="1:52" ht="12.75" customHeight="1">
      <c r="A17" s="2" t="s">
        <v>81</v>
      </c>
      <c r="B17" s="2"/>
      <c r="C17" s="5"/>
      <c r="D17" s="7"/>
    </row>
    <row r="18" spans="1:52" ht="12.75" customHeight="1">
      <c r="A18" s="4" t="s">
        <v>69</v>
      </c>
      <c r="B18" s="12" t="s">
        <v>82</v>
      </c>
      <c r="C18" s="5" t="s">
        <v>71</v>
      </c>
      <c r="D18" s="7" t="s">
        <v>83</v>
      </c>
    </row>
    <row r="19" spans="1:52" ht="12.75" customHeight="1">
      <c r="A19" s="5" t="s">
        <v>73</v>
      </c>
      <c r="B19" s="4">
        <f>1166.3/10^6</f>
        <v>1.1662999999999999E-3</v>
      </c>
      <c r="C19" s="5" t="s">
        <v>59</v>
      </c>
      <c r="D19" s="7" t="s">
        <v>83</v>
      </c>
    </row>
    <row r="20" spans="1:52" ht="12.75" customHeight="1">
      <c r="A20" s="4" t="s">
        <v>75</v>
      </c>
      <c r="B20" s="4">
        <f>7542.1/10^6</f>
        <v>7.5421000000000004E-3</v>
      </c>
      <c r="C20" s="5" t="s">
        <v>59</v>
      </c>
      <c r="D20" s="7" t="s">
        <v>76</v>
      </c>
    </row>
    <row r="21" spans="1:52" ht="12.75" customHeight="1">
      <c r="A21" s="15" t="s">
        <v>77</v>
      </c>
      <c r="B21" s="4">
        <v>24.5</v>
      </c>
      <c r="C21" s="4" t="s">
        <v>78</v>
      </c>
      <c r="D21" s="7" t="s">
        <v>83</v>
      </c>
    </row>
    <row r="22" spans="1:52" ht="12.75" customHeight="1">
      <c r="A22" s="16"/>
      <c r="B22" s="10"/>
      <c r="D22" s="7"/>
    </row>
    <row r="23" spans="1:52" ht="13.5" customHeight="1">
      <c r="D23" s="7"/>
    </row>
    <row r="24" spans="1:52" ht="12.75" customHeight="1"/>
    <row r="25" spans="1:52" ht="12.75" customHeight="1">
      <c r="A25" s="2" t="s">
        <v>84</v>
      </c>
      <c r="B25" s="2"/>
    </row>
    <row r="26" spans="1:52" ht="12.75" customHeight="1">
      <c r="A26" s="4" t="s">
        <v>85</v>
      </c>
      <c r="B26" s="12" t="s">
        <v>82</v>
      </c>
      <c r="C26" s="5" t="s">
        <v>71</v>
      </c>
      <c r="D26" s="7" t="s">
        <v>83</v>
      </c>
    </row>
    <row r="27" spans="1:52" ht="12.75" customHeight="1">
      <c r="F27" s="17"/>
    </row>
    <row r="28" spans="1:52" ht="12.75" customHeight="1"/>
    <row r="29" spans="1:52" ht="12.75" customHeight="1">
      <c r="A29" s="2" t="s">
        <v>86</v>
      </c>
      <c r="B29" s="2" t="s">
        <v>87</v>
      </c>
      <c r="C29" s="3"/>
      <c r="D29" s="18">
        <f>B20*P5*20</f>
        <v>884.88442459999999</v>
      </c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</row>
    <row r="30" spans="1:52" ht="12.75" customHeight="1">
      <c r="A30" s="4" t="s">
        <v>88</v>
      </c>
      <c r="B30" s="4">
        <v>0.03</v>
      </c>
    </row>
    <row r="31" spans="1:52" ht="12.75" customHeight="1">
      <c r="A31" s="4" t="s">
        <v>89</v>
      </c>
      <c r="B31" s="4">
        <v>0.08</v>
      </c>
    </row>
    <row r="32" spans="1:52" ht="12.75" customHeight="1">
      <c r="A32" s="4" t="s">
        <v>90</v>
      </c>
      <c r="B32" s="4">
        <v>0.1</v>
      </c>
    </row>
    <row r="33" spans="1:52" ht="12.75" customHeight="1"/>
    <row r="34" spans="1:52" ht="12.75" customHeight="1"/>
    <row r="35" spans="1:52" ht="12.75" customHeight="1"/>
    <row r="36" spans="1:52" ht="12.75" customHeight="1">
      <c r="A36" s="1" t="s">
        <v>91</v>
      </c>
    </row>
    <row r="37" spans="1:52" ht="12.75" customHeight="1">
      <c r="B37" s="6" t="s">
        <v>55</v>
      </c>
      <c r="C37" s="6" t="s">
        <v>92</v>
      </c>
      <c r="D37" s="6" t="s">
        <v>93</v>
      </c>
      <c r="E37" s="6" t="s">
        <v>94</v>
      </c>
      <c r="F37" s="6" t="s">
        <v>95</v>
      </c>
      <c r="G37" s="6" t="s">
        <v>96</v>
      </c>
      <c r="H37" s="6" t="s">
        <v>97</v>
      </c>
      <c r="I37" s="6" t="s">
        <v>98</v>
      </c>
      <c r="J37" s="6" t="s">
        <v>99</v>
      </c>
      <c r="K37" s="6" t="s">
        <v>100</v>
      </c>
      <c r="L37" s="6" t="s">
        <v>101</v>
      </c>
      <c r="M37" s="6" t="s">
        <v>102</v>
      </c>
      <c r="N37" s="6" t="s">
        <v>103</v>
      </c>
      <c r="O37" s="6" t="s">
        <v>104</v>
      </c>
      <c r="P37" s="6" t="s">
        <v>105</v>
      </c>
      <c r="Q37" s="6" t="s">
        <v>106</v>
      </c>
      <c r="R37" s="6" t="s">
        <v>107</v>
      </c>
      <c r="S37" s="6" t="s">
        <v>108</v>
      </c>
      <c r="T37" s="6" t="s">
        <v>109</v>
      </c>
      <c r="U37" s="6" t="s">
        <v>110</v>
      </c>
      <c r="V37" s="6" t="s">
        <v>111</v>
      </c>
      <c r="W37" s="6" t="s">
        <v>112</v>
      </c>
      <c r="X37" s="6" t="s">
        <v>113</v>
      </c>
      <c r="Y37" s="6" t="s">
        <v>114</v>
      </c>
      <c r="Z37" s="6" t="s">
        <v>115</v>
      </c>
      <c r="AA37" s="6" t="s">
        <v>116</v>
      </c>
      <c r="AB37" s="6" t="s">
        <v>117</v>
      </c>
      <c r="AC37" s="6" t="s">
        <v>118</v>
      </c>
      <c r="AD37" s="6" t="s">
        <v>119</v>
      </c>
      <c r="AE37" s="6" t="s">
        <v>120</v>
      </c>
      <c r="AF37" s="6" t="s">
        <v>121</v>
      </c>
      <c r="AG37" s="6" t="s">
        <v>122</v>
      </c>
      <c r="AH37" s="6" t="s">
        <v>123</v>
      </c>
      <c r="AI37" s="6" t="s">
        <v>124</v>
      </c>
      <c r="AJ37" s="6" t="s">
        <v>125</v>
      </c>
      <c r="AK37" s="6" t="s">
        <v>126</v>
      </c>
      <c r="AL37" s="6" t="s">
        <v>127</v>
      </c>
      <c r="AM37" s="6" t="s">
        <v>128</v>
      </c>
      <c r="AN37" s="6" t="s">
        <v>129</v>
      </c>
      <c r="AO37" s="6" t="s">
        <v>130</v>
      </c>
      <c r="AP37" s="6" t="s">
        <v>131</v>
      </c>
      <c r="AQ37" s="6" t="s">
        <v>132</v>
      </c>
      <c r="AR37" s="6" t="s">
        <v>133</v>
      </c>
      <c r="AS37" s="6" t="s">
        <v>134</v>
      </c>
      <c r="AT37" s="6" t="s">
        <v>135</v>
      </c>
      <c r="AU37" s="6" t="s">
        <v>136</v>
      </c>
      <c r="AV37" s="6" t="s">
        <v>137</v>
      </c>
      <c r="AW37" s="6" t="s">
        <v>138</v>
      </c>
      <c r="AX37" s="6" t="s">
        <v>139</v>
      </c>
      <c r="AY37" s="6" t="s">
        <v>140</v>
      </c>
      <c r="AZ37" s="6"/>
    </row>
    <row r="38" spans="1:52" ht="12.75" customHeight="1">
      <c r="B38" s="19">
        <v>0</v>
      </c>
      <c r="C38" s="19">
        <v>1</v>
      </c>
      <c r="D38" s="19">
        <v>2</v>
      </c>
      <c r="E38" s="19">
        <v>3</v>
      </c>
      <c r="F38" s="19">
        <v>4</v>
      </c>
      <c r="G38" s="19">
        <v>5</v>
      </c>
      <c r="H38" s="19">
        <v>6</v>
      </c>
      <c r="I38" s="19">
        <v>7</v>
      </c>
      <c r="J38" s="19">
        <v>8</v>
      </c>
      <c r="K38" s="19">
        <v>9</v>
      </c>
      <c r="L38" s="19">
        <v>10</v>
      </c>
      <c r="M38" s="19">
        <v>11</v>
      </c>
      <c r="N38" s="19">
        <v>12</v>
      </c>
      <c r="O38" s="19">
        <v>13</v>
      </c>
      <c r="P38" s="19">
        <v>14</v>
      </c>
      <c r="Q38" s="19">
        <v>15</v>
      </c>
      <c r="R38" s="19">
        <v>16</v>
      </c>
      <c r="S38" s="19">
        <v>17</v>
      </c>
      <c r="T38" s="19">
        <v>18</v>
      </c>
      <c r="U38" s="19">
        <v>19</v>
      </c>
      <c r="V38" s="19">
        <v>20</v>
      </c>
      <c r="W38" s="19">
        <v>21</v>
      </c>
      <c r="X38" s="19">
        <v>22</v>
      </c>
      <c r="Y38" s="19">
        <v>23</v>
      </c>
      <c r="Z38" s="19">
        <v>24</v>
      </c>
      <c r="AA38" s="19">
        <v>25</v>
      </c>
      <c r="AB38" s="19">
        <v>26</v>
      </c>
      <c r="AC38" s="19">
        <v>27</v>
      </c>
      <c r="AD38" s="19">
        <v>28</v>
      </c>
      <c r="AE38" s="19">
        <v>29</v>
      </c>
      <c r="AF38" s="19">
        <v>30</v>
      </c>
      <c r="AG38" s="19">
        <v>31</v>
      </c>
      <c r="AH38" s="19">
        <v>32</v>
      </c>
      <c r="AI38" s="19">
        <v>33</v>
      </c>
      <c r="AJ38" s="19">
        <v>34</v>
      </c>
      <c r="AK38" s="19">
        <v>35</v>
      </c>
      <c r="AL38" s="19">
        <v>36</v>
      </c>
      <c r="AM38" s="19">
        <v>37</v>
      </c>
      <c r="AN38" s="19">
        <v>38</v>
      </c>
      <c r="AO38" s="19">
        <v>39</v>
      </c>
      <c r="AP38" s="19">
        <v>40</v>
      </c>
      <c r="AQ38" s="19">
        <v>41</v>
      </c>
      <c r="AR38" s="19">
        <v>42</v>
      </c>
      <c r="AS38" s="19">
        <v>43</v>
      </c>
      <c r="AT38" s="19">
        <v>44</v>
      </c>
      <c r="AU38" s="19">
        <v>45</v>
      </c>
      <c r="AV38" s="19">
        <v>46</v>
      </c>
      <c r="AW38" s="19">
        <v>47</v>
      </c>
      <c r="AX38" s="19">
        <v>48</v>
      </c>
      <c r="AY38" s="19">
        <v>49</v>
      </c>
      <c r="AZ38" s="30"/>
    </row>
    <row r="39" spans="1:52" ht="12.75" customHeight="1">
      <c r="A39" s="4" t="s">
        <v>53</v>
      </c>
      <c r="B39" s="4">
        <f>B4*O4</f>
        <v>61.268000000000001</v>
      </c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10"/>
    </row>
    <row r="40" spans="1:52" ht="12.75" customHeight="1">
      <c r="A40" s="4" t="s">
        <v>58</v>
      </c>
      <c r="C40" s="20">
        <f t="shared" ref="C40:AY40" si="0">$B$5*$O$5</f>
        <v>0.25565998000000001</v>
      </c>
      <c r="D40" s="20">
        <f t="shared" si="0"/>
        <v>0.25565998000000001</v>
      </c>
      <c r="E40" s="20">
        <f t="shared" si="0"/>
        <v>0.25565998000000001</v>
      </c>
      <c r="F40" s="20">
        <f t="shared" si="0"/>
        <v>0.25565998000000001</v>
      </c>
      <c r="G40" s="20">
        <f t="shared" si="0"/>
        <v>0.25565998000000001</v>
      </c>
      <c r="H40" s="20">
        <f t="shared" si="0"/>
        <v>0.25565998000000001</v>
      </c>
      <c r="I40" s="20">
        <f t="shared" si="0"/>
        <v>0.25565998000000001</v>
      </c>
      <c r="J40" s="20">
        <f t="shared" si="0"/>
        <v>0.25565998000000001</v>
      </c>
      <c r="K40" s="20">
        <f t="shared" si="0"/>
        <v>0.25565998000000001</v>
      </c>
      <c r="L40" s="20">
        <f t="shared" si="0"/>
        <v>0.25565998000000001</v>
      </c>
      <c r="M40" s="20">
        <f t="shared" si="0"/>
        <v>0.25565998000000001</v>
      </c>
      <c r="N40" s="20">
        <f t="shared" si="0"/>
        <v>0.25565998000000001</v>
      </c>
      <c r="O40" s="20">
        <f t="shared" si="0"/>
        <v>0.25565998000000001</v>
      </c>
      <c r="P40" s="20">
        <f t="shared" si="0"/>
        <v>0.25565998000000001</v>
      </c>
      <c r="Q40" s="20">
        <f t="shared" si="0"/>
        <v>0.25565998000000001</v>
      </c>
      <c r="R40" s="20">
        <f t="shared" si="0"/>
        <v>0.25565998000000001</v>
      </c>
      <c r="S40" s="20">
        <f t="shared" si="0"/>
        <v>0.25565998000000001</v>
      </c>
      <c r="T40" s="20">
        <f t="shared" si="0"/>
        <v>0.25565998000000001</v>
      </c>
      <c r="U40" s="20">
        <f t="shared" si="0"/>
        <v>0.25565998000000001</v>
      </c>
      <c r="V40" s="20">
        <f t="shared" si="0"/>
        <v>0.25565998000000001</v>
      </c>
      <c r="W40" s="20">
        <f t="shared" si="0"/>
        <v>0.25565998000000001</v>
      </c>
      <c r="X40" s="20">
        <f t="shared" si="0"/>
        <v>0.25565998000000001</v>
      </c>
      <c r="Y40" s="20">
        <f t="shared" si="0"/>
        <v>0.25565998000000001</v>
      </c>
      <c r="Z40" s="20">
        <f t="shared" si="0"/>
        <v>0.25565998000000001</v>
      </c>
      <c r="AA40" s="20">
        <f t="shared" si="0"/>
        <v>0.25565998000000001</v>
      </c>
      <c r="AB40" s="20">
        <f t="shared" si="0"/>
        <v>0.25565998000000001</v>
      </c>
      <c r="AC40" s="20">
        <f t="shared" si="0"/>
        <v>0.25565998000000001</v>
      </c>
      <c r="AD40" s="20">
        <f t="shared" si="0"/>
        <v>0.25565998000000001</v>
      </c>
      <c r="AE40" s="20">
        <f t="shared" si="0"/>
        <v>0.25565998000000001</v>
      </c>
      <c r="AF40" s="20">
        <f t="shared" si="0"/>
        <v>0.25565998000000001</v>
      </c>
      <c r="AG40" s="20">
        <f t="shared" si="0"/>
        <v>0.25565998000000001</v>
      </c>
      <c r="AH40" s="20">
        <f t="shared" si="0"/>
        <v>0.25565998000000001</v>
      </c>
      <c r="AI40" s="20">
        <f t="shared" si="0"/>
        <v>0.25565998000000001</v>
      </c>
      <c r="AJ40" s="20">
        <f t="shared" si="0"/>
        <v>0.25565998000000001</v>
      </c>
      <c r="AK40" s="20">
        <f t="shared" si="0"/>
        <v>0.25565998000000001</v>
      </c>
      <c r="AL40" s="20">
        <f t="shared" si="0"/>
        <v>0.25565998000000001</v>
      </c>
      <c r="AM40" s="20">
        <f t="shared" si="0"/>
        <v>0.25565998000000001</v>
      </c>
      <c r="AN40" s="20">
        <f t="shared" si="0"/>
        <v>0.25565998000000001</v>
      </c>
      <c r="AO40" s="20">
        <f t="shared" si="0"/>
        <v>0.25565998000000001</v>
      </c>
      <c r="AP40" s="20">
        <f t="shared" si="0"/>
        <v>0.25565998000000001</v>
      </c>
      <c r="AQ40" s="20">
        <f t="shared" si="0"/>
        <v>0.25565998000000001</v>
      </c>
      <c r="AR40" s="20">
        <f t="shared" si="0"/>
        <v>0.25565998000000001</v>
      </c>
      <c r="AS40" s="20">
        <f t="shared" si="0"/>
        <v>0.25565998000000001</v>
      </c>
      <c r="AT40" s="20">
        <f t="shared" si="0"/>
        <v>0.25565998000000001</v>
      </c>
      <c r="AU40" s="20">
        <f t="shared" si="0"/>
        <v>0.25565998000000001</v>
      </c>
      <c r="AV40" s="20">
        <f t="shared" si="0"/>
        <v>0.25565998000000001</v>
      </c>
      <c r="AW40" s="20">
        <f t="shared" si="0"/>
        <v>0.25565998000000001</v>
      </c>
      <c r="AX40" s="20">
        <f t="shared" si="0"/>
        <v>0.25565998000000001</v>
      </c>
      <c r="AY40" s="20">
        <f t="shared" si="0"/>
        <v>0.25565998000000001</v>
      </c>
      <c r="AZ40" s="18"/>
    </row>
    <row r="41" spans="1:52" ht="12.75" customHeight="1">
      <c r="A41" s="4" t="s">
        <v>62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10"/>
    </row>
    <row r="42" spans="1:52" ht="12.75" customHeight="1">
      <c r="A42" s="4" t="s">
        <v>64</v>
      </c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10"/>
    </row>
    <row r="43" spans="1:52" ht="12.75" customHeight="1">
      <c r="A43" s="21" t="s">
        <v>142</v>
      </c>
      <c r="B43" s="22">
        <f t="shared" ref="B43:AY43" si="1">SUM(B39:B42)</f>
        <v>61.268000000000001</v>
      </c>
      <c r="C43" s="23">
        <f t="shared" si="1"/>
        <v>0.25565998000000001</v>
      </c>
      <c r="D43" s="23">
        <f t="shared" si="1"/>
        <v>0.25565998000000001</v>
      </c>
      <c r="E43" s="23">
        <f t="shared" si="1"/>
        <v>0.25565998000000001</v>
      </c>
      <c r="F43" s="23">
        <f t="shared" si="1"/>
        <v>0.25565998000000001</v>
      </c>
      <c r="G43" s="23">
        <f t="shared" si="1"/>
        <v>0.25565998000000001</v>
      </c>
      <c r="H43" s="23">
        <f t="shared" si="1"/>
        <v>0.25565998000000001</v>
      </c>
      <c r="I43" s="23">
        <f t="shared" si="1"/>
        <v>0.25565998000000001</v>
      </c>
      <c r="J43" s="23">
        <f t="shared" si="1"/>
        <v>0.25565998000000001</v>
      </c>
      <c r="K43" s="23">
        <f t="shared" si="1"/>
        <v>0.25565998000000001</v>
      </c>
      <c r="L43" s="23">
        <f t="shared" si="1"/>
        <v>0.25565998000000001</v>
      </c>
      <c r="M43" s="23">
        <f t="shared" si="1"/>
        <v>0.25565998000000001</v>
      </c>
      <c r="N43" s="23">
        <f t="shared" si="1"/>
        <v>0.25565998000000001</v>
      </c>
      <c r="O43" s="23">
        <f t="shared" si="1"/>
        <v>0.25565998000000001</v>
      </c>
      <c r="P43" s="23">
        <f t="shared" si="1"/>
        <v>0.25565998000000001</v>
      </c>
      <c r="Q43" s="23">
        <f t="shared" si="1"/>
        <v>0.25565998000000001</v>
      </c>
      <c r="R43" s="23">
        <f t="shared" si="1"/>
        <v>0.25565998000000001</v>
      </c>
      <c r="S43" s="23">
        <f t="shared" si="1"/>
        <v>0.25565998000000001</v>
      </c>
      <c r="T43" s="23">
        <f t="shared" si="1"/>
        <v>0.25565998000000001</v>
      </c>
      <c r="U43" s="23">
        <f t="shared" si="1"/>
        <v>0.25565998000000001</v>
      </c>
      <c r="V43" s="23">
        <f t="shared" si="1"/>
        <v>0.25565998000000001</v>
      </c>
      <c r="W43" s="23">
        <f t="shared" si="1"/>
        <v>0.25565998000000001</v>
      </c>
      <c r="X43" s="23">
        <f t="shared" si="1"/>
        <v>0.25565998000000001</v>
      </c>
      <c r="Y43" s="23">
        <f t="shared" si="1"/>
        <v>0.25565998000000001</v>
      </c>
      <c r="Z43" s="23">
        <f t="shared" si="1"/>
        <v>0.25565998000000001</v>
      </c>
      <c r="AA43" s="23">
        <f t="shared" si="1"/>
        <v>0.25565998000000001</v>
      </c>
      <c r="AB43" s="23">
        <f t="shared" si="1"/>
        <v>0.25565998000000001</v>
      </c>
      <c r="AC43" s="23">
        <f t="shared" si="1"/>
        <v>0.25565998000000001</v>
      </c>
      <c r="AD43" s="23">
        <f t="shared" si="1"/>
        <v>0.25565998000000001</v>
      </c>
      <c r="AE43" s="23">
        <f t="shared" si="1"/>
        <v>0.25565998000000001</v>
      </c>
      <c r="AF43" s="23">
        <f t="shared" si="1"/>
        <v>0.25565998000000001</v>
      </c>
      <c r="AG43" s="23">
        <f t="shared" si="1"/>
        <v>0.25565998000000001</v>
      </c>
      <c r="AH43" s="23">
        <f t="shared" si="1"/>
        <v>0.25565998000000001</v>
      </c>
      <c r="AI43" s="23">
        <f t="shared" si="1"/>
        <v>0.25565998000000001</v>
      </c>
      <c r="AJ43" s="23">
        <f t="shared" si="1"/>
        <v>0.25565998000000001</v>
      </c>
      <c r="AK43" s="23">
        <f t="shared" si="1"/>
        <v>0.25565998000000001</v>
      </c>
      <c r="AL43" s="23">
        <f t="shared" si="1"/>
        <v>0.25565998000000001</v>
      </c>
      <c r="AM43" s="23">
        <f t="shared" si="1"/>
        <v>0.25565998000000001</v>
      </c>
      <c r="AN43" s="23">
        <f t="shared" si="1"/>
        <v>0.25565998000000001</v>
      </c>
      <c r="AO43" s="23">
        <f t="shared" si="1"/>
        <v>0.25565998000000001</v>
      </c>
      <c r="AP43" s="23">
        <f t="shared" si="1"/>
        <v>0.25565998000000001</v>
      </c>
      <c r="AQ43" s="23">
        <f t="shared" si="1"/>
        <v>0.25565998000000001</v>
      </c>
      <c r="AR43" s="23">
        <f t="shared" si="1"/>
        <v>0.25565998000000001</v>
      </c>
      <c r="AS43" s="23">
        <f t="shared" si="1"/>
        <v>0.25565998000000001</v>
      </c>
      <c r="AT43" s="23">
        <f t="shared" si="1"/>
        <v>0.25565998000000001</v>
      </c>
      <c r="AU43" s="23">
        <f t="shared" si="1"/>
        <v>0.25565998000000001</v>
      </c>
      <c r="AV43" s="23">
        <f t="shared" si="1"/>
        <v>0.25565998000000001</v>
      </c>
      <c r="AW43" s="23">
        <f t="shared" si="1"/>
        <v>0.25565998000000001</v>
      </c>
      <c r="AX43" s="23">
        <f t="shared" si="1"/>
        <v>0.25565998000000001</v>
      </c>
      <c r="AY43" s="23">
        <f t="shared" si="1"/>
        <v>0.25565998000000001</v>
      </c>
      <c r="AZ43" s="18"/>
    </row>
    <row r="44" spans="1:52" ht="12.75" customHeight="1">
      <c r="A44" s="24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91"/>
      <c r="AA44" s="25"/>
      <c r="AB44" s="25"/>
      <c r="AC44" s="25"/>
      <c r="AD44" s="25"/>
      <c r="AE44" s="25"/>
      <c r="AF44" s="25"/>
      <c r="AG44" s="25"/>
      <c r="AH44" s="25"/>
      <c r="AI44" s="25"/>
      <c r="AJ44" s="25"/>
      <c r="AK44" s="25"/>
      <c r="AL44" s="25"/>
      <c r="AM44" s="25"/>
      <c r="AN44" s="25"/>
      <c r="AO44" s="25"/>
      <c r="AP44" s="25"/>
      <c r="AQ44" s="25"/>
      <c r="AR44" s="25"/>
      <c r="AS44" s="25"/>
      <c r="AT44" s="25"/>
      <c r="AU44" s="25"/>
      <c r="AV44" s="25"/>
      <c r="AW44" s="25"/>
      <c r="AX44" s="25"/>
      <c r="AY44" s="25"/>
      <c r="AZ44" s="18"/>
    </row>
    <row r="45" spans="1:52" ht="12.75" customHeight="1">
      <c r="A45" s="4" t="s">
        <v>69</v>
      </c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92">
        <v>130.04277236112429</v>
      </c>
      <c r="M45" s="92">
        <v>22.579221124976318</v>
      </c>
      <c r="N45" s="91">
        <v>0</v>
      </c>
      <c r="O45" s="92">
        <v>25.850950265985386</v>
      </c>
      <c r="P45" s="91">
        <v>0</v>
      </c>
      <c r="Q45" s="92">
        <v>29.596752959526675</v>
      </c>
      <c r="R45" s="91">
        <v>0</v>
      </c>
      <c r="S45" s="92">
        <v>33.885322463362087</v>
      </c>
      <c r="T45" s="91">
        <v>0</v>
      </c>
      <c r="U45" s="92">
        <v>38.795305688303266</v>
      </c>
      <c r="V45" s="92">
        <v>290.38325077154377</v>
      </c>
      <c r="W45" s="92">
        <v>44.41674548253841</v>
      </c>
      <c r="X45" s="91">
        <v>0</v>
      </c>
      <c r="Y45" s="92">
        <v>50.852731902958233</v>
      </c>
      <c r="Z45" s="91">
        <v>0</v>
      </c>
      <c r="AA45" s="92">
        <v>58.221292755696879</v>
      </c>
      <c r="AB45" s="91">
        <v>0</v>
      </c>
      <c r="AC45" s="92">
        <v>66.657558075997372</v>
      </c>
      <c r="AD45" s="91">
        <v>0</v>
      </c>
      <c r="AE45" s="92">
        <v>76.316238241209405</v>
      </c>
      <c r="AF45" s="92">
        <v>503.22449566447034</v>
      </c>
      <c r="AG45" s="92">
        <v>87.374461162360646</v>
      </c>
      <c r="AH45" s="91">
        <v>0</v>
      </c>
      <c r="AI45" s="92">
        <v>100.03502058478671</v>
      </c>
      <c r="AJ45" s="91">
        <v>0</v>
      </c>
      <c r="AK45" s="92">
        <v>114.5300950675223</v>
      </c>
      <c r="AL45" s="91">
        <v>0</v>
      </c>
      <c r="AM45" s="92">
        <v>131.12550584280629</v>
      </c>
      <c r="AN45" s="91">
        <v>0</v>
      </c>
      <c r="AO45" s="92">
        <v>150.12559163942896</v>
      </c>
      <c r="AP45" s="92">
        <v>3959.6749986708819</v>
      </c>
      <c r="AQ45" s="92">
        <v>171.87878986798225</v>
      </c>
      <c r="AR45" s="91">
        <v>0</v>
      </c>
      <c r="AS45" s="92">
        <v>196.78402651985292</v>
      </c>
      <c r="AT45" s="91">
        <v>0</v>
      </c>
      <c r="AU45" s="92">
        <v>225.29803196257959</v>
      </c>
      <c r="AV45" s="91">
        <v>0</v>
      </c>
      <c r="AW45" s="92">
        <v>257.94371679395744</v>
      </c>
      <c r="AX45" s="91">
        <v>0</v>
      </c>
      <c r="AY45" s="92">
        <v>295.31976135740183</v>
      </c>
      <c r="AZ45" s="18"/>
    </row>
    <row r="46" spans="1:52" ht="12.75" customHeight="1">
      <c r="A46" s="6" t="s">
        <v>73</v>
      </c>
      <c r="B46" s="20">
        <f t="shared" ref="B46:AY46" si="2">$B$12*$O$5</f>
        <v>25.269172429999998</v>
      </c>
      <c r="C46" s="20">
        <f t="shared" si="2"/>
        <v>25.269172429999998</v>
      </c>
      <c r="D46" s="20">
        <f t="shared" si="2"/>
        <v>25.269172429999998</v>
      </c>
      <c r="E46" s="20">
        <f t="shared" si="2"/>
        <v>25.269172429999998</v>
      </c>
      <c r="F46" s="20">
        <f t="shared" si="2"/>
        <v>25.269172429999998</v>
      </c>
      <c r="G46" s="20">
        <f t="shared" si="2"/>
        <v>25.269172429999998</v>
      </c>
      <c r="H46" s="20">
        <f t="shared" si="2"/>
        <v>25.269172429999998</v>
      </c>
      <c r="I46" s="20">
        <f t="shared" si="2"/>
        <v>25.269172429999998</v>
      </c>
      <c r="J46" s="20">
        <f t="shared" si="2"/>
        <v>25.269172429999998</v>
      </c>
      <c r="K46" s="20">
        <f t="shared" si="2"/>
        <v>25.269172429999998</v>
      </c>
      <c r="L46" s="20">
        <f t="shared" si="2"/>
        <v>25.269172429999998</v>
      </c>
      <c r="M46" s="20">
        <f t="shared" si="2"/>
        <v>25.269172429999998</v>
      </c>
      <c r="N46" s="20">
        <f t="shared" si="2"/>
        <v>25.269172429999998</v>
      </c>
      <c r="O46" s="20">
        <f t="shared" si="2"/>
        <v>25.269172429999998</v>
      </c>
      <c r="P46" s="20">
        <f t="shared" si="2"/>
        <v>25.269172429999998</v>
      </c>
      <c r="Q46" s="20">
        <f t="shared" si="2"/>
        <v>25.269172429999998</v>
      </c>
      <c r="R46" s="20">
        <f t="shared" si="2"/>
        <v>25.269172429999998</v>
      </c>
      <c r="S46" s="20">
        <f t="shared" si="2"/>
        <v>25.269172429999998</v>
      </c>
      <c r="T46" s="20">
        <f t="shared" si="2"/>
        <v>25.269172429999998</v>
      </c>
      <c r="U46" s="20">
        <f t="shared" si="2"/>
        <v>25.269172429999998</v>
      </c>
      <c r="V46" s="20">
        <f t="shared" si="2"/>
        <v>25.269172429999998</v>
      </c>
      <c r="W46" s="20">
        <f t="shared" si="2"/>
        <v>25.269172429999998</v>
      </c>
      <c r="X46" s="20">
        <f t="shared" si="2"/>
        <v>25.269172429999998</v>
      </c>
      <c r="Y46" s="20">
        <f t="shared" si="2"/>
        <v>25.269172429999998</v>
      </c>
      <c r="Z46" s="20">
        <f t="shared" si="2"/>
        <v>25.269172429999998</v>
      </c>
      <c r="AA46" s="20">
        <f t="shared" si="2"/>
        <v>25.269172429999998</v>
      </c>
      <c r="AB46" s="20">
        <f t="shared" si="2"/>
        <v>25.269172429999998</v>
      </c>
      <c r="AC46" s="20">
        <f t="shared" si="2"/>
        <v>25.269172429999998</v>
      </c>
      <c r="AD46" s="20">
        <f t="shared" si="2"/>
        <v>25.269172429999998</v>
      </c>
      <c r="AE46" s="20">
        <f t="shared" si="2"/>
        <v>25.269172429999998</v>
      </c>
      <c r="AF46" s="20">
        <f t="shared" si="2"/>
        <v>25.269172429999998</v>
      </c>
      <c r="AG46" s="20">
        <f t="shared" si="2"/>
        <v>25.269172429999998</v>
      </c>
      <c r="AH46" s="20">
        <f t="shared" si="2"/>
        <v>25.269172429999998</v>
      </c>
      <c r="AI46" s="20">
        <f t="shared" si="2"/>
        <v>25.269172429999998</v>
      </c>
      <c r="AJ46" s="20">
        <f t="shared" si="2"/>
        <v>25.269172429999998</v>
      </c>
      <c r="AK46" s="20">
        <f t="shared" si="2"/>
        <v>25.269172429999998</v>
      </c>
      <c r="AL46" s="20">
        <f t="shared" si="2"/>
        <v>25.269172429999998</v>
      </c>
      <c r="AM46" s="20">
        <f t="shared" si="2"/>
        <v>25.269172429999998</v>
      </c>
      <c r="AN46" s="20">
        <f t="shared" si="2"/>
        <v>25.269172429999998</v>
      </c>
      <c r="AO46" s="20">
        <f t="shared" si="2"/>
        <v>25.269172429999998</v>
      </c>
      <c r="AP46" s="20">
        <f t="shared" si="2"/>
        <v>25.269172429999998</v>
      </c>
      <c r="AQ46" s="20">
        <f t="shared" si="2"/>
        <v>25.269172429999998</v>
      </c>
      <c r="AR46" s="20">
        <f t="shared" si="2"/>
        <v>25.269172429999998</v>
      </c>
      <c r="AS46" s="20">
        <f t="shared" si="2"/>
        <v>25.269172429999998</v>
      </c>
      <c r="AT46" s="20">
        <f t="shared" si="2"/>
        <v>25.269172429999998</v>
      </c>
      <c r="AU46" s="20">
        <f t="shared" si="2"/>
        <v>25.269172429999998</v>
      </c>
      <c r="AV46" s="20">
        <f t="shared" si="2"/>
        <v>25.269172429999998</v>
      </c>
      <c r="AW46" s="20">
        <f t="shared" si="2"/>
        <v>25.269172429999998</v>
      </c>
      <c r="AX46" s="20">
        <f t="shared" si="2"/>
        <v>25.269172429999998</v>
      </c>
      <c r="AY46" s="20">
        <f t="shared" si="2"/>
        <v>25.269172429999998</v>
      </c>
      <c r="AZ46" s="18"/>
    </row>
    <row r="47" spans="1:52" ht="12.75" customHeight="1">
      <c r="A47" s="4" t="s">
        <v>75</v>
      </c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17">
        <v>3268.1578562</v>
      </c>
      <c r="V47" s="27"/>
      <c r="W47" s="27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17">
        <v>3268.1578562</v>
      </c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18"/>
    </row>
    <row r="48" spans="1:52" ht="12.75" customHeight="1">
      <c r="A48" s="13" t="s">
        <v>77</v>
      </c>
      <c r="B48" s="20">
        <f t="shared" ref="B48:AY48" si="3">$E$14*$B$14*$E$5</f>
        <v>9.0243639719999997</v>
      </c>
      <c r="C48" s="20">
        <f t="shared" si="3"/>
        <v>9.0243639719999997</v>
      </c>
      <c r="D48" s="20">
        <f t="shared" si="3"/>
        <v>9.0243639719999997</v>
      </c>
      <c r="E48" s="20">
        <f t="shared" si="3"/>
        <v>9.0243639719999997</v>
      </c>
      <c r="F48" s="20">
        <f t="shared" si="3"/>
        <v>9.0243639719999997</v>
      </c>
      <c r="G48" s="20">
        <f t="shared" si="3"/>
        <v>9.0243639719999997</v>
      </c>
      <c r="H48" s="20">
        <f t="shared" si="3"/>
        <v>9.0243639719999997</v>
      </c>
      <c r="I48" s="20">
        <f t="shared" si="3"/>
        <v>9.0243639719999997</v>
      </c>
      <c r="J48" s="20">
        <f t="shared" si="3"/>
        <v>9.0243639719999997</v>
      </c>
      <c r="K48" s="20">
        <f t="shared" si="3"/>
        <v>9.0243639719999997</v>
      </c>
      <c r="L48" s="20">
        <f t="shared" si="3"/>
        <v>9.0243639719999997</v>
      </c>
      <c r="M48" s="20">
        <f t="shared" si="3"/>
        <v>9.0243639719999997</v>
      </c>
      <c r="N48" s="20">
        <f t="shared" si="3"/>
        <v>9.0243639719999997</v>
      </c>
      <c r="O48" s="20">
        <f t="shared" si="3"/>
        <v>9.0243639719999997</v>
      </c>
      <c r="P48" s="20">
        <f t="shared" si="3"/>
        <v>9.0243639719999997</v>
      </c>
      <c r="Q48" s="20">
        <f t="shared" si="3"/>
        <v>9.0243639719999997</v>
      </c>
      <c r="R48" s="20">
        <f t="shared" si="3"/>
        <v>9.0243639719999997</v>
      </c>
      <c r="S48" s="20">
        <f t="shared" si="3"/>
        <v>9.0243639719999997</v>
      </c>
      <c r="T48" s="20">
        <f t="shared" si="3"/>
        <v>9.0243639719999997</v>
      </c>
      <c r="U48" s="20">
        <f t="shared" si="3"/>
        <v>9.0243639719999997</v>
      </c>
      <c r="V48" s="20">
        <f t="shared" si="3"/>
        <v>9.0243639719999997</v>
      </c>
      <c r="W48" s="20">
        <f t="shared" si="3"/>
        <v>9.0243639719999997</v>
      </c>
      <c r="X48" s="20">
        <f t="shared" si="3"/>
        <v>9.0243639719999997</v>
      </c>
      <c r="Y48" s="20">
        <f t="shared" si="3"/>
        <v>9.0243639719999997</v>
      </c>
      <c r="Z48" s="20">
        <f t="shared" si="3"/>
        <v>9.0243639719999997</v>
      </c>
      <c r="AA48" s="20">
        <f t="shared" si="3"/>
        <v>9.0243639719999997</v>
      </c>
      <c r="AB48" s="20">
        <f t="shared" si="3"/>
        <v>9.0243639719999997</v>
      </c>
      <c r="AC48" s="20">
        <f t="shared" si="3"/>
        <v>9.0243639719999997</v>
      </c>
      <c r="AD48" s="20">
        <f t="shared" si="3"/>
        <v>9.0243639719999997</v>
      </c>
      <c r="AE48" s="20">
        <f t="shared" si="3"/>
        <v>9.0243639719999997</v>
      </c>
      <c r="AF48" s="20">
        <f t="shared" si="3"/>
        <v>9.0243639719999997</v>
      </c>
      <c r="AG48" s="20">
        <f t="shared" si="3"/>
        <v>9.0243639719999997</v>
      </c>
      <c r="AH48" s="20">
        <f t="shared" si="3"/>
        <v>9.0243639719999997</v>
      </c>
      <c r="AI48" s="20">
        <f t="shared" si="3"/>
        <v>9.0243639719999997</v>
      </c>
      <c r="AJ48" s="20">
        <f t="shared" si="3"/>
        <v>9.0243639719999997</v>
      </c>
      <c r="AK48" s="20">
        <f t="shared" si="3"/>
        <v>9.0243639719999997</v>
      </c>
      <c r="AL48" s="20">
        <f t="shared" si="3"/>
        <v>9.0243639719999997</v>
      </c>
      <c r="AM48" s="20">
        <f t="shared" si="3"/>
        <v>9.0243639719999997</v>
      </c>
      <c r="AN48" s="20">
        <f t="shared" si="3"/>
        <v>9.0243639719999997</v>
      </c>
      <c r="AO48" s="20">
        <f t="shared" si="3"/>
        <v>9.0243639719999997</v>
      </c>
      <c r="AP48" s="20">
        <f t="shared" si="3"/>
        <v>9.0243639719999997</v>
      </c>
      <c r="AQ48" s="20">
        <f t="shared" si="3"/>
        <v>9.0243639719999997</v>
      </c>
      <c r="AR48" s="20">
        <f t="shared" si="3"/>
        <v>9.0243639719999997</v>
      </c>
      <c r="AS48" s="20">
        <f t="shared" si="3"/>
        <v>9.0243639719999997</v>
      </c>
      <c r="AT48" s="20">
        <f t="shared" si="3"/>
        <v>9.0243639719999997</v>
      </c>
      <c r="AU48" s="20">
        <f t="shared" si="3"/>
        <v>9.0243639719999997</v>
      </c>
      <c r="AV48" s="20">
        <f t="shared" si="3"/>
        <v>9.0243639719999997</v>
      </c>
      <c r="AW48" s="20">
        <f t="shared" si="3"/>
        <v>9.0243639719999997</v>
      </c>
      <c r="AX48" s="20">
        <f t="shared" si="3"/>
        <v>9.0243639719999997</v>
      </c>
      <c r="AY48" s="20">
        <f t="shared" si="3"/>
        <v>9.0243639719999997</v>
      </c>
      <c r="AZ48" s="18"/>
    </row>
    <row r="49" spans="1:52" ht="12.75" customHeight="1">
      <c r="A49" s="2" t="s">
        <v>143</v>
      </c>
      <c r="B49" s="20">
        <f t="shared" ref="B49:AY49" si="4">SUM(B45:B48)</f>
        <v>34.293536402000001</v>
      </c>
      <c r="C49" s="20">
        <f t="shared" si="4"/>
        <v>34.293536402000001</v>
      </c>
      <c r="D49" s="20">
        <f t="shared" si="4"/>
        <v>34.293536402000001</v>
      </c>
      <c r="E49" s="20">
        <f t="shared" si="4"/>
        <v>34.293536402000001</v>
      </c>
      <c r="F49" s="20">
        <f t="shared" si="4"/>
        <v>34.293536402000001</v>
      </c>
      <c r="G49" s="20">
        <f t="shared" si="4"/>
        <v>34.293536402000001</v>
      </c>
      <c r="H49" s="20">
        <f t="shared" si="4"/>
        <v>34.293536402000001</v>
      </c>
      <c r="I49" s="20">
        <f t="shared" si="4"/>
        <v>34.293536402000001</v>
      </c>
      <c r="J49" s="20">
        <f t="shared" si="4"/>
        <v>34.293536402000001</v>
      </c>
      <c r="K49" s="20">
        <f t="shared" si="4"/>
        <v>34.293536402000001</v>
      </c>
      <c r="L49" s="20">
        <f t="shared" si="4"/>
        <v>164.33630876312429</v>
      </c>
      <c r="M49" s="20">
        <f t="shared" si="4"/>
        <v>56.872757526976315</v>
      </c>
      <c r="N49" s="20">
        <f t="shared" si="4"/>
        <v>34.293536402000001</v>
      </c>
      <c r="O49" s="20">
        <f t="shared" si="4"/>
        <v>60.14448666798539</v>
      </c>
      <c r="P49" s="20">
        <f t="shared" si="4"/>
        <v>34.293536402000001</v>
      </c>
      <c r="Q49" s="20">
        <f t="shared" si="4"/>
        <v>63.890289361526669</v>
      </c>
      <c r="R49" s="20">
        <f t="shared" si="4"/>
        <v>34.293536402000001</v>
      </c>
      <c r="S49" s="20">
        <f t="shared" si="4"/>
        <v>68.178858865362088</v>
      </c>
      <c r="T49" s="20">
        <f t="shared" si="4"/>
        <v>34.293536402000001</v>
      </c>
      <c r="U49" s="20">
        <f t="shared" si="4"/>
        <v>3341.2466982903034</v>
      </c>
      <c r="V49" s="20">
        <f t="shared" si="4"/>
        <v>324.6767871735438</v>
      </c>
      <c r="W49" s="20">
        <f t="shared" si="4"/>
        <v>78.710281884538404</v>
      </c>
      <c r="X49" s="20">
        <f t="shared" si="4"/>
        <v>34.293536402000001</v>
      </c>
      <c r="Y49" s="20">
        <f t="shared" si="4"/>
        <v>85.146268304958227</v>
      </c>
      <c r="Z49" s="20">
        <f t="shared" si="4"/>
        <v>34.293536402000001</v>
      </c>
      <c r="AA49" s="20">
        <f t="shared" si="4"/>
        <v>92.51482915769688</v>
      </c>
      <c r="AB49" s="20">
        <f t="shared" si="4"/>
        <v>34.293536402000001</v>
      </c>
      <c r="AC49" s="20">
        <f t="shared" si="4"/>
        <v>100.95109447799737</v>
      </c>
      <c r="AD49" s="20">
        <f t="shared" si="4"/>
        <v>34.293536402000001</v>
      </c>
      <c r="AE49" s="20">
        <f t="shared" si="4"/>
        <v>110.60977464320941</v>
      </c>
      <c r="AF49" s="20">
        <f t="shared" si="4"/>
        <v>537.51803206647025</v>
      </c>
      <c r="AG49" s="20">
        <f t="shared" si="4"/>
        <v>121.66799756436065</v>
      </c>
      <c r="AH49" s="20">
        <f t="shared" si="4"/>
        <v>34.293536402000001</v>
      </c>
      <c r="AI49" s="20">
        <f t="shared" si="4"/>
        <v>134.32855698678671</v>
      </c>
      <c r="AJ49" s="20">
        <f t="shared" si="4"/>
        <v>34.293536402000001</v>
      </c>
      <c r="AK49" s="20">
        <f t="shared" si="4"/>
        <v>148.8236314695223</v>
      </c>
      <c r="AL49" s="20">
        <f t="shared" si="4"/>
        <v>34.293536402000001</v>
      </c>
      <c r="AM49" s="20">
        <f t="shared" si="4"/>
        <v>165.41904224480629</v>
      </c>
      <c r="AN49" s="20">
        <f t="shared" si="4"/>
        <v>34.293536402000001</v>
      </c>
      <c r="AO49" s="20">
        <f t="shared" si="4"/>
        <v>3452.5769842414293</v>
      </c>
      <c r="AP49" s="20">
        <f t="shared" si="4"/>
        <v>3993.9685350728819</v>
      </c>
      <c r="AQ49" s="20">
        <f t="shared" si="4"/>
        <v>206.17232626998225</v>
      </c>
      <c r="AR49" s="20">
        <f t="shared" si="4"/>
        <v>34.293536402000001</v>
      </c>
      <c r="AS49" s="20">
        <f t="shared" si="4"/>
        <v>231.07756292185292</v>
      </c>
      <c r="AT49" s="20">
        <f t="shared" si="4"/>
        <v>34.293536402000001</v>
      </c>
      <c r="AU49" s="20">
        <f t="shared" si="4"/>
        <v>259.59156836457959</v>
      </c>
      <c r="AV49" s="20">
        <f t="shared" si="4"/>
        <v>34.293536402000001</v>
      </c>
      <c r="AW49" s="20">
        <f t="shared" si="4"/>
        <v>292.23725319595741</v>
      </c>
      <c r="AX49" s="20">
        <f t="shared" si="4"/>
        <v>34.293536402000001</v>
      </c>
      <c r="AY49" s="20">
        <f t="shared" si="4"/>
        <v>329.61329775940186</v>
      </c>
      <c r="AZ49" s="18"/>
    </row>
    <row r="50" spans="1:52" ht="12.75" customHeight="1">
      <c r="AZ50" s="18"/>
    </row>
    <row r="51" spans="1:52" ht="12.75" customHeight="1">
      <c r="A51" s="4" t="s">
        <v>144</v>
      </c>
      <c r="B51" s="28">
        <f t="shared" ref="B51:AY51" si="5">1/(1+$B$30)^B38</f>
        <v>1</v>
      </c>
      <c r="C51" s="20">
        <f t="shared" si="5"/>
        <v>0.970873786407767</v>
      </c>
      <c r="D51" s="20">
        <f t="shared" si="5"/>
        <v>0.94259590913375435</v>
      </c>
      <c r="E51" s="20">
        <f t="shared" si="5"/>
        <v>0.91514165935315961</v>
      </c>
      <c r="F51" s="20">
        <f t="shared" si="5"/>
        <v>0.888487047915689</v>
      </c>
      <c r="G51" s="20">
        <f t="shared" si="5"/>
        <v>0.86260878438416411</v>
      </c>
      <c r="H51" s="20">
        <f t="shared" si="5"/>
        <v>0.83748425668365445</v>
      </c>
      <c r="I51" s="20">
        <f t="shared" si="5"/>
        <v>0.81309151134335378</v>
      </c>
      <c r="J51" s="20">
        <f t="shared" si="5"/>
        <v>0.78940923431393573</v>
      </c>
      <c r="K51" s="20">
        <f t="shared" si="5"/>
        <v>0.76641673234362695</v>
      </c>
      <c r="L51" s="20">
        <f t="shared" si="5"/>
        <v>0.74409391489672516</v>
      </c>
      <c r="M51" s="20">
        <f t="shared" si="5"/>
        <v>0.72242127659876232</v>
      </c>
      <c r="N51" s="20">
        <f t="shared" si="5"/>
        <v>0.70137988019297326</v>
      </c>
      <c r="O51" s="20">
        <f t="shared" si="5"/>
        <v>0.68095133999317792</v>
      </c>
      <c r="P51" s="20">
        <f t="shared" si="5"/>
        <v>0.66111780581861923</v>
      </c>
      <c r="Q51" s="20">
        <f t="shared" si="5"/>
        <v>0.64186194739671765</v>
      </c>
      <c r="R51" s="20">
        <f t="shared" si="5"/>
        <v>0.62316693922011435</v>
      </c>
      <c r="S51" s="20">
        <f t="shared" si="5"/>
        <v>0.60501644584477121</v>
      </c>
      <c r="T51" s="20">
        <f t="shared" si="5"/>
        <v>0.5873946076162827</v>
      </c>
      <c r="U51" s="20">
        <f t="shared" si="5"/>
        <v>0.57028602681192497</v>
      </c>
      <c r="V51" s="20">
        <f t="shared" si="5"/>
        <v>0.55367575418633497</v>
      </c>
      <c r="W51" s="20">
        <f t="shared" si="5"/>
        <v>0.5375492759090631</v>
      </c>
      <c r="X51" s="20">
        <f t="shared" si="5"/>
        <v>0.52189250088258554</v>
      </c>
      <c r="Y51" s="20">
        <f t="shared" si="5"/>
        <v>0.50669174842969467</v>
      </c>
      <c r="Z51" s="20">
        <f t="shared" si="5"/>
        <v>0.49193373633950943</v>
      </c>
      <c r="AA51" s="20">
        <f t="shared" si="5"/>
        <v>0.47760556926165965</v>
      </c>
      <c r="AB51" s="20">
        <f t="shared" si="5"/>
        <v>0.46369472743850448</v>
      </c>
      <c r="AC51" s="20">
        <f t="shared" si="5"/>
        <v>0.45018905576553836</v>
      </c>
      <c r="AD51" s="20">
        <f t="shared" si="5"/>
        <v>0.4370767531704256</v>
      </c>
      <c r="AE51" s="20">
        <f t="shared" si="5"/>
        <v>0.42434636230138412</v>
      </c>
      <c r="AF51" s="20">
        <f t="shared" si="5"/>
        <v>0.41198675951590691</v>
      </c>
      <c r="AG51" s="20">
        <f t="shared" si="5"/>
        <v>0.39998714516107459</v>
      </c>
      <c r="AH51" s="20">
        <f t="shared" si="5"/>
        <v>0.38833703413696569</v>
      </c>
      <c r="AI51" s="20">
        <f t="shared" si="5"/>
        <v>0.37702624673491814</v>
      </c>
      <c r="AJ51" s="20">
        <f t="shared" si="5"/>
        <v>0.36604489974263904</v>
      </c>
      <c r="AK51" s="20">
        <f t="shared" si="5"/>
        <v>0.35538339780838735</v>
      </c>
      <c r="AL51" s="20">
        <f t="shared" si="5"/>
        <v>0.34503242505668674</v>
      </c>
      <c r="AM51" s="20">
        <f t="shared" si="5"/>
        <v>0.33498293694823961</v>
      </c>
      <c r="AN51" s="20">
        <f t="shared" si="5"/>
        <v>0.3252261523769317</v>
      </c>
      <c r="AO51" s="20">
        <f t="shared" si="5"/>
        <v>0.31575354599702099</v>
      </c>
      <c r="AP51" s="20">
        <f t="shared" si="5"/>
        <v>0.30655684077380685</v>
      </c>
      <c r="AQ51" s="20">
        <f t="shared" si="5"/>
        <v>0.29762800075126877</v>
      </c>
      <c r="AR51" s="20">
        <f t="shared" si="5"/>
        <v>0.28895922403035801</v>
      </c>
      <c r="AS51" s="20">
        <f t="shared" si="5"/>
        <v>0.28054293595180391</v>
      </c>
      <c r="AT51" s="20">
        <f t="shared" si="5"/>
        <v>0.27237178247747956</v>
      </c>
      <c r="AU51" s="20">
        <f t="shared" si="5"/>
        <v>0.26443862376454325</v>
      </c>
      <c r="AV51" s="20">
        <f t="shared" si="5"/>
        <v>0.25673652792674101</v>
      </c>
      <c r="AW51" s="20">
        <f t="shared" si="5"/>
        <v>0.24925876497741845</v>
      </c>
      <c r="AX51" s="20">
        <f t="shared" si="5"/>
        <v>0.24199880094894996</v>
      </c>
      <c r="AY51" s="20">
        <f t="shared" si="5"/>
        <v>0.2349502921834466</v>
      </c>
      <c r="AZ51" s="18"/>
    </row>
    <row r="52" spans="1:52" ht="12.75" customHeight="1">
      <c r="A52" s="4" t="s">
        <v>145</v>
      </c>
      <c r="B52" s="20">
        <f t="shared" ref="B52:AY52" si="6">B43*B51</f>
        <v>61.268000000000001</v>
      </c>
      <c r="C52" s="20">
        <f t="shared" si="6"/>
        <v>0.24821357281553399</v>
      </c>
      <c r="D52" s="20">
        <f t="shared" si="6"/>
        <v>0.24098405127721748</v>
      </c>
      <c r="E52" s="20">
        <f t="shared" si="6"/>
        <v>0.23396509832739559</v>
      </c>
      <c r="F52" s="20">
        <f t="shared" si="6"/>
        <v>0.22715058090038409</v>
      </c>
      <c r="G52" s="20">
        <f t="shared" si="6"/>
        <v>0.22053454456347971</v>
      </c>
      <c r="H52" s="20">
        <f t="shared" si="6"/>
        <v>0.21411120831405797</v>
      </c>
      <c r="I52" s="20">
        <f t="shared" si="6"/>
        <v>0.20787495952821161</v>
      </c>
      <c r="J52" s="20">
        <f t="shared" si="6"/>
        <v>0.20182034905651614</v>
      </c>
      <c r="K52" s="20">
        <f t="shared" si="6"/>
        <v>0.19594208646263703</v>
      </c>
      <c r="L52" s="20">
        <f t="shared" si="6"/>
        <v>0.19023503540061845</v>
      </c>
      <c r="M52" s="20">
        <f t="shared" si="6"/>
        <v>0.18469420912681406</v>
      </c>
      <c r="N52" s="20">
        <f t="shared" si="6"/>
        <v>0.17931476614253794</v>
      </c>
      <c r="O52" s="20">
        <f t="shared" si="6"/>
        <v>0.17409200596362906</v>
      </c>
      <c r="P52" s="20">
        <f t="shared" si="6"/>
        <v>0.16902136501323209</v>
      </c>
      <c r="Q52" s="20">
        <f t="shared" si="6"/>
        <v>0.16409841263420588</v>
      </c>
      <c r="R52" s="20">
        <f t="shared" si="6"/>
        <v>0.15931884721767567</v>
      </c>
      <c r="S52" s="20">
        <f t="shared" si="6"/>
        <v>0.15467849244434528</v>
      </c>
      <c r="T52" s="20">
        <f t="shared" si="6"/>
        <v>0.1501732936352867</v>
      </c>
      <c r="U52" s="20">
        <f t="shared" si="6"/>
        <v>0.14579931420901621</v>
      </c>
      <c r="V52" s="20">
        <f t="shared" si="6"/>
        <v>0.14155273224176332</v>
      </c>
      <c r="W52" s="20">
        <f t="shared" si="6"/>
        <v>0.13742983712792556</v>
      </c>
      <c r="X52" s="20">
        <f t="shared" si="6"/>
        <v>0.1334270263377918</v>
      </c>
      <c r="Y52" s="20">
        <f t="shared" si="6"/>
        <v>0.12954080226970077</v>
      </c>
      <c r="Z52" s="20">
        <f t="shared" si="6"/>
        <v>0.12576776919388427</v>
      </c>
      <c r="AA52" s="20">
        <f t="shared" si="6"/>
        <v>0.12210463028532452</v>
      </c>
      <c r="AB52" s="20">
        <f t="shared" si="6"/>
        <v>0.11854818474303351</v>
      </c>
      <c r="AC52" s="20">
        <f t="shared" si="6"/>
        <v>0.11509532499323642</v>
      </c>
      <c r="AD52" s="20">
        <f t="shared" si="6"/>
        <v>0.11174303397401596</v>
      </c>
      <c r="AE52" s="20">
        <f t="shared" si="6"/>
        <v>0.10848838249904462</v>
      </c>
      <c r="AF52" s="20">
        <f t="shared" si="6"/>
        <v>0.10532852669810157</v>
      </c>
      <c r="AG52" s="20">
        <f t="shared" si="6"/>
        <v>0.10226070553213742</v>
      </c>
      <c r="AH52" s="20">
        <f t="shared" si="6"/>
        <v>9.9282238380715968E-2</v>
      </c>
      <c r="AI52" s="20">
        <f t="shared" si="6"/>
        <v>9.6390522699724243E-2</v>
      </c>
      <c r="AJ52" s="20">
        <f t="shared" si="6"/>
        <v>9.3583031747305104E-2</v>
      </c>
      <c r="AK52" s="20">
        <f t="shared" si="6"/>
        <v>9.085731237602436E-2</v>
      </c>
      <c r="AL52" s="20">
        <f t="shared" si="6"/>
        <v>8.8210982889344036E-2</v>
      </c>
      <c r="AM52" s="20">
        <f t="shared" si="6"/>
        <v>8.5641730960528198E-2</v>
      </c>
      <c r="AN52" s="20">
        <f t="shared" si="6"/>
        <v>8.3147311612163308E-2</v>
      </c>
      <c r="AO52" s="20">
        <f t="shared" si="6"/>
        <v>8.0725545254527464E-2</v>
      </c>
      <c r="AP52" s="20">
        <f t="shared" si="6"/>
        <v>7.8374315781094647E-2</v>
      </c>
      <c r="AQ52" s="20">
        <f t="shared" si="6"/>
        <v>7.6091568719509367E-2</v>
      </c>
      <c r="AR52" s="20">
        <f t="shared" si="6"/>
        <v>7.3875309436416847E-2</v>
      </c>
      <c r="AS52" s="20">
        <f t="shared" si="6"/>
        <v>7.1723601394579464E-2</v>
      </c>
      <c r="AT52" s="20">
        <f t="shared" si="6"/>
        <v>6.9634564460756776E-2</v>
      </c>
      <c r="AU52" s="20">
        <f t="shared" si="6"/>
        <v>6.7606373262870653E-2</v>
      </c>
      <c r="AV52" s="20">
        <f t="shared" si="6"/>
        <v>6.5637255595020053E-2</v>
      </c>
      <c r="AW52" s="20">
        <f t="shared" si="6"/>
        <v>6.3725490868951504E-2</v>
      </c>
      <c r="AX52" s="20">
        <f t="shared" si="6"/>
        <v>6.1869408610632531E-2</v>
      </c>
      <c r="AY52" s="20">
        <f t="shared" si="6"/>
        <v>6.0067387000614113E-2</v>
      </c>
      <c r="AZ52" s="18"/>
    </row>
    <row r="53" spans="1:52" ht="12.75" customHeight="1">
      <c r="A53" s="4" t="s">
        <v>146</v>
      </c>
      <c r="B53" s="20">
        <f t="shared" ref="B53:AY53" si="7">B49*B51</f>
        <v>34.293536402000001</v>
      </c>
      <c r="C53" s="20">
        <f t="shared" si="7"/>
        <v>33.29469553592233</v>
      </c>
      <c r="D53" s="20">
        <f t="shared" si="7"/>
        <v>32.324947122254692</v>
      </c>
      <c r="E53" s="20">
        <f t="shared" si="7"/>
        <v>31.383443808014263</v>
      </c>
      <c r="F53" s="20">
        <f t="shared" si="7"/>
        <v>30.469362920402201</v>
      </c>
      <c r="G53" s="20">
        <f t="shared" si="7"/>
        <v>29.581905747963301</v>
      </c>
      <c r="H53" s="20">
        <f t="shared" si="7"/>
        <v>28.720296842682817</v>
      </c>
      <c r="I53" s="20">
        <f t="shared" si="7"/>
        <v>27.883783342410499</v>
      </c>
      <c r="J53" s="20">
        <f t="shared" si="7"/>
        <v>27.071634313019903</v>
      </c>
      <c r="K53" s="20">
        <f t="shared" si="7"/>
        <v>26.283140109728063</v>
      </c>
      <c r="L53" s="20">
        <f t="shared" si="7"/>
        <v>122.28164734723016</v>
      </c>
      <c r="M53" s="20">
        <f t="shared" si="7"/>
        <v>41.086090096330096</v>
      </c>
      <c r="N53" s="20">
        <f t="shared" si="7"/>
        <v>24.05279645302813</v>
      </c>
      <c r="O53" s="20">
        <f t="shared" si="7"/>
        <v>40.955468789766478</v>
      </c>
      <c r="P53" s="20">
        <f t="shared" si="7"/>
        <v>22.672067539851188</v>
      </c>
      <c r="Q53" s="20">
        <f t="shared" si="7"/>
        <v>41.008745549329298</v>
      </c>
      <c r="R53" s="20">
        <f t="shared" si="7"/>
        <v>21.370598114667914</v>
      </c>
      <c r="S53" s="20">
        <f t="shared" si="7"/>
        <v>41.249330872473642</v>
      </c>
      <c r="T53" s="20">
        <f t="shared" si="7"/>
        <v>20.143838358627498</v>
      </c>
      <c r="U53" s="20">
        <f t="shared" si="7"/>
        <v>1905.4663041664398</v>
      </c>
      <c r="V53" s="20">
        <f t="shared" si="7"/>
        <v>179.76566500510802</v>
      </c>
      <c r="W53" s="20">
        <f t="shared" si="7"/>
        <v>42.310655033631868</v>
      </c>
      <c r="X53" s="20">
        <f t="shared" si="7"/>
        <v>17.897539476947763</v>
      </c>
      <c r="Y53" s="20">
        <f t="shared" si="7"/>
        <v>43.14291155970318</v>
      </c>
      <c r="Z53" s="20">
        <f t="shared" si="7"/>
        <v>16.870147494530837</v>
      </c>
      <c r="AA53" s="20">
        <f t="shared" si="7"/>
        <v>44.185597645007007</v>
      </c>
      <c r="AB53" s="20">
        <f t="shared" si="7"/>
        <v>15.901732014827822</v>
      </c>
      <c r="AC53" s="20">
        <f t="shared" si="7"/>
        <v>45.447077901547289</v>
      </c>
      <c r="AD53" s="20">
        <f t="shared" si="7"/>
        <v>14.988907545317959</v>
      </c>
      <c r="AE53" s="20">
        <f t="shared" si="7"/>
        <v>46.936855504821786</v>
      </c>
      <c r="AF53" s="20">
        <f t="shared" si="7"/>
        <v>221.45031221243241</v>
      </c>
      <c r="AG53" s="20">
        <f t="shared" si="7"/>
        <v>48.665635003233191</v>
      </c>
      <c r="AH53" s="20">
        <f t="shared" si="7"/>
        <v>13.317450216420749</v>
      </c>
      <c r="AI53" s="20">
        <f t="shared" si="7"/>
        <v>50.645391670045754</v>
      </c>
      <c r="AJ53" s="20">
        <f t="shared" si="7"/>
        <v>12.552974094090633</v>
      </c>
      <c r="AK53" s="20">
        <f t="shared" si="7"/>
        <v>52.889447825822074</v>
      </c>
      <c r="AL53" s="20">
        <f t="shared" si="7"/>
        <v>11.832382028551825</v>
      </c>
      <c r="AM53" s="20">
        <f t="shared" si="7"/>
        <v>55.412556598330127</v>
      </c>
      <c r="AN53" s="20">
        <f t="shared" si="7"/>
        <v>11.153154895420707</v>
      </c>
      <c r="AO53" s="20">
        <f t="shared" si="7"/>
        <v>1090.1634256019322</v>
      </c>
      <c r="AP53" s="20">
        <f t="shared" si="7"/>
        <v>1224.3783762619321</v>
      </c>
      <c r="AQ53" s="20">
        <f t="shared" si="7"/>
        <v>61.362657277973106</v>
      </c>
      <c r="AR53" s="20">
        <f t="shared" si="7"/>
        <v>9.9094336679787549</v>
      </c>
      <c r="AS53" s="20">
        <f t="shared" si="7"/>
        <v>64.827177934684315</v>
      </c>
      <c r="AT53" s="20">
        <f t="shared" si="7"/>
        <v>9.3405916372690712</v>
      </c>
      <c r="AU53" s="20">
        <f t="shared" si="7"/>
        <v>68.646037079208767</v>
      </c>
      <c r="AV53" s="20">
        <f t="shared" si="7"/>
        <v>8.8044034661787833</v>
      </c>
      <c r="AW53" s="20">
        <f t="shared" si="7"/>
        <v>72.842696812017479</v>
      </c>
      <c r="AX53" s="20">
        <f t="shared" si="7"/>
        <v>8.2989946895831679</v>
      </c>
      <c r="AY53" s="20">
        <f t="shared" si="7"/>
        <v>77.442740616120844</v>
      </c>
      <c r="AZ53" s="18"/>
    </row>
    <row r="54" spans="1:52" ht="12.75" customHeight="1">
      <c r="B54" s="29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H54" s="17"/>
      <c r="AI54" s="17"/>
      <c r="AJ54" s="17"/>
      <c r="AK54" s="17"/>
      <c r="AL54" s="17"/>
      <c r="AM54" s="17"/>
      <c r="AN54" s="17"/>
      <c r="AO54" s="17"/>
      <c r="AP54" s="17"/>
      <c r="AQ54" s="17"/>
      <c r="AR54" s="17"/>
      <c r="AS54" s="17"/>
      <c r="AT54" s="17"/>
      <c r="AU54" s="17"/>
      <c r="AV54" s="17"/>
      <c r="AW54" s="17"/>
      <c r="AX54" s="17"/>
      <c r="AY54" s="17"/>
      <c r="AZ54" s="18"/>
    </row>
    <row r="55" spans="1:52" ht="12.75" customHeight="1">
      <c r="A55" s="4" t="s">
        <v>147</v>
      </c>
      <c r="B55" s="28">
        <f t="shared" ref="B55:AY55" si="8">1/(1+$B$31)^B38</f>
        <v>1</v>
      </c>
      <c r="C55" s="20">
        <f t="shared" si="8"/>
        <v>0.92592592592592582</v>
      </c>
      <c r="D55" s="20">
        <f t="shared" si="8"/>
        <v>0.85733882030178321</v>
      </c>
      <c r="E55" s="20">
        <f t="shared" si="8"/>
        <v>0.79383224102016958</v>
      </c>
      <c r="F55" s="20">
        <f t="shared" si="8"/>
        <v>0.73502985279645328</v>
      </c>
      <c r="G55" s="20">
        <f t="shared" si="8"/>
        <v>0.68058319703375303</v>
      </c>
      <c r="H55" s="20">
        <f t="shared" si="8"/>
        <v>0.63016962688310452</v>
      </c>
      <c r="I55" s="20">
        <f t="shared" si="8"/>
        <v>0.58349039526213387</v>
      </c>
      <c r="J55" s="20">
        <f t="shared" si="8"/>
        <v>0.54026888450197574</v>
      </c>
      <c r="K55" s="20">
        <f t="shared" si="8"/>
        <v>0.50024896713145905</v>
      </c>
      <c r="L55" s="20">
        <f t="shared" si="8"/>
        <v>0.46319348808468425</v>
      </c>
      <c r="M55" s="20">
        <f t="shared" si="8"/>
        <v>0.42888285933767062</v>
      </c>
      <c r="N55" s="20">
        <f t="shared" si="8"/>
        <v>0.39711375864599124</v>
      </c>
      <c r="O55" s="20">
        <f t="shared" si="8"/>
        <v>0.36769792467221413</v>
      </c>
      <c r="P55" s="20">
        <f t="shared" si="8"/>
        <v>0.34046104136316119</v>
      </c>
      <c r="Q55" s="20">
        <f t="shared" si="8"/>
        <v>0.31524170496588994</v>
      </c>
      <c r="R55" s="20">
        <f t="shared" si="8"/>
        <v>0.29189046756100923</v>
      </c>
      <c r="S55" s="20">
        <f t="shared" si="8"/>
        <v>0.27026895144537894</v>
      </c>
      <c r="T55" s="20">
        <f t="shared" si="8"/>
        <v>0.25024902911609154</v>
      </c>
      <c r="U55" s="20">
        <f t="shared" si="8"/>
        <v>0.23171206399638106</v>
      </c>
      <c r="V55" s="20">
        <f t="shared" si="8"/>
        <v>0.21454820740405653</v>
      </c>
      <c r="W55" s="20">
        <f t="shared" si="8"/>
        <v>0.19865574759634863</v>
      </c>
      <c r="X55" s="20">
        <f t="shared" si="8"/>
        <v>0.18394050703365611</v>
      </c>
      <c r="Y55" s="20">
        <f t="shared" si="8"/>
        <v>0.17031528429042234</v>
      </c>
      <c r="Z55" s="20">
        <f t="shared" si="8"/>
        <v>0.1576993373059466</v>
      </c>
      <c r="AA55" s="20">
        <f t="shared" si="8"/>
        <v>0.1460179049129135</v>
      </c>
      <c r="AB55" s="20">
        <f t="shared" si="8"/>
        <v>0.13520176380825324</v>
      </c>
      <c r="AC55" s="20">
        <f t="shared" si="8"/>
        <v>0.12518681834097523</v>
      </c>
      <c r="AD55" s="20">
        <f t="shared" si="8"/>
        <v>0.11591372068608817</v>
      </c>
      <c r="AE55" s="20">
        <f t="shared" si="8"/>
        <v>0.10732751915378534</v>
      </c>
      <c r="AF55" s="20">
        <f t="shared" si="8"/>
        <v>9.9377332549801231E-2</v>
      </c>
      <c r="AG55" s="20">
        <f t="shared" si="8"/>
        <v>9.2016048657223348E-2</v>
      </c>
      <c r="AH55" s="20">
        <f t="shared" si="8"/>
        <v>8.5200045052984577E-2</v>
      </c>
      <c r="AI55" s="20">
        <f t="shared" si="8"/>
        <v>7.8888930604615354E-2</v>
      </c>
      <c r="AJ55" s="20">
        <f t="shared" si="8"/>
        <v>7.3045306115384581E-2</v>
      </c>
      <c r="AK55" s="20">
        <f t="shared" si="8"/>
        <v>6.7634542699430159E-2</v>
      </c>
      <c r="AL55" s="20">
        <f t="shared" si="8"/>
        <v>6.2624576573546434E-2</v>
      </c>
      <c r="AM55" s="20">
        <f t="shared" si="8"/>
        <v>5.7985719049580033E-2</v>
      </c>
      <c r="AN55" s="20">
        <f t="shared" si="8"/>
        <v>5.3690480601462989E-2</v>
      </c>
      <c r="AO55" s="20">
        <f t="shared" si="8"/>
        <v>4.9713407964317585E-2</v>
      </c>
      <c r="AP55" s="20">
        <f t="shared" si="8"/>
        <v>4.6030933300294057E-2</v>
      </c>
      <c r="AQ55" s="20">
        <f t="shared" si="8"/>
        <v>4.2621234537309309E-2</v>
      </c>
      <c r="AR55" s="20">
        <f t="shared" si="8"/>
        <v>3.9464106053064177E-2</v>
      </c>
      <c r="AS55" s="20">
        <f t="shared" si="8"/>
        <v>3.6540838938022388E-2</v>
      </c>
      <c r="AT55" s="20">
        <f t="shared" si="8"/>
        <v>3.3834110127798502E-2</v>
      </c>
      <c r="AU55" s="20">
        <f t="shared" si="8"/>
        <v>3.1327879747961578E-2</v>
      </c>
      <c r="AV55" s="20">
        <f t="shared" si="8"/>
        <v>2.900729606292738E-2</v>
      </c>
      <c r="AW55" s="20">
        <f t="shared" si="8"/>
        <v>2.6858607465673496E-2</v>
      </c>
      <c r="AX55" s="20">
        <f t="shared" si="8"/>
        <v>2.4869080986734723E-2</v>
      </c>
      <c r="AY55" s="20">
        <f t="shared" si="8"/>
        <v>2.3026926839569185E-2</v>
      </c>
      <c r="AZ55" s="18"/>
    </row>
    <row r="56" spans="1:52" ht="12.75" customHeight="1">
      <c r="A56" s="4" t="s">
        <v>148</v>
      </c>
      <c r="B56" s="20">
        <f t="shared" ref="B56:AY56" si="9">B43*B55</f>
        <v>61.268000000000001</v>
      </c>
      <c r="C56" s="20">
        <f t="shared" si="9"/>
        <v>0.23672220370370367</v>
      </c>
      <c r="D56" s="20">
        <f t="shared" si="9"/>
        <v>0.2191872256515775</v>
      </c>
      <c r="E56" s="20">
        <f t="shared" si="9"/>
        <v>0.20295113486257174</v>
      </c>
      <c r="F56" s="20">
        <f t="shared" si="9"/>
        <v>0.18791771746534419</v>
      </c>
      <c r="G56" s="20">
        <f t="shared" si="9"/>
        <v>0.17399788654198536</v>
      </c>
      <c r="H56" s="20">
        <f t="shared" si="9"/>
        <v>0.16110915420554198</v>
      </c>
      <c r="I56" s="20">
        <f t="shared" si="9"/>
        <v>0.14917514278290925</v>
      </c>
      <c r="J56" s="20">
        <f t="shared" si="9"/>
        <v>0.13812513220639744</v>
      </c>
      <c r="K56" s="20">
        <f t="shared" si="9"/>
        <v>0.12789364093184949</v>
      </c>
      <c r="L56" s="20">
        <f t="shared" si="9"/>
        <v>0.11842003789986062</v>
      </c>
      <c r="M56" s="20">
        <f t="shared" si="9"/>
        <v>0.10964818324061169</v>
      </c>
      <c r="N56" s="20">
        <f t="shared" si="9"/>
        <v>0.10152609559315895</v>
      </c>
      <c r="O56" s="20">
        <f t="shared" si="9"/>
        <v>9.4005644067739771E-2</v>
      </c>
      <c r="P56" s="20">
        <f t="shared" si="9"/>
        <v>8.7042263025684963E-2</v>
      </c>
      <c r="Q56" s="20">
        <f t="shared" si="9"/>
        <v>8.0594687986745323E-2</v>
      </c>
      <c r="R56" s="20">
        <f t="shared" si="9"/>
        <v>7.4624711098838267E-2</v>
      </c>
      <c r="S56" s="20">
        <f t="shared" si="9"/>
        <v>6.9096954721146547E-2</v>
      </c>
      <c r="T56" s="20">
        <f t="shared" si="9"/>
        <v>6.3978661778839388E-2</v>
      </c>
      <c r="U56" s="20">
        <f t="shared" si="9"/>
        <v>5.9239501647073506E-2</v>
      </c>
      <c r="V56" s="20">
        <f t="shared" si="9"/>
        <v>5.4851390413956945E-2</v>
      </c>
      <c r="W56" s="20">
        <f t="shared" si="9"/>
        <v>5.0788324457367542E-2</v>
      </c>
      <c r="X56" s="20">
        <f t="shared" si="9"/>
        <v>4.7026226349414384E-2</v>
      </c>
      <c r="Y56" s="20">
        <f t="shared" si="9"/>
        <v>4.3542802175383692E-2</v>
      </c>
      <c r="Z56" s="20">
        <f t="shared" si="9"/>
        <v>4.0317409421651559E-2</v>
      </c>
      <c r="AA56" s="20">
        <f t="shared" si="9"/>
        <v>3.7330934649677371E-2</v>
      </c>
      <c r="AB56" s="20">
        <f t="shared" si="9"/>
        <v>3.4565680231182748E-2</v>
      </c>
      <c r="AC56" s="20">
        <f t="shared" si="9"/>
        <v>3.2005259473317359E-2</v>
      </c>
      <c r="AD56" s="20">
        <f t="shared" si="9"/>
        <v>2.9634499512330888E-2</v>
      </c>
      <c r="AE56" s="20">
        <f t="shared" si="9"/>
        <v>2.7439351400306379E-2</v>
      </c>
      <c r="AF56" s="20">
        <f t="shared" si="9"/>
        <v>2.5406806852135533E-2</v>
      </c>
      <c r="AG56" s="20">
        <f t="shared" si="9"/>
        <v>2.352482115938475E-2</v>
      </c>
      <c r="AH56" s="20">
        <f t="shared" si="9"/>
        <v>2.1782241814245137E-2</v>
      </c>
      <c r="AI56" s="20">
        <f t="shared" si="9"/>
        <v>2.0168742420597349E-2</v>
      </c>
      <c r="AJ56" s="20">
        <f t="shared" si="9"/>
        <v>1.86747615005531E-2</v>
      </c>
      <c r="AK56" s="20">
        <f t="shared" si="9"/>
        <v>1.729144583384546E-2</v>
      </c>
      <c r="AL56" s="20">
        <f t="shared" si="9"/>
        <v>1.6010597994301351E-2</v>
      </c>
      <c r="AM56" s="20">
        <f t="shared" si="9"/>
        <v>1.482462777250125E-2</v>
      </c>
      <c r="AN56" s="20">
        <f t="shared" si="9"/>
        <v>1.3726507196760416E-2</v>
      </c>
      <c r="AO56" s="20">
        <f t="shared" si="9"/>
        <v>1.2709728885889275E-2</v>
      </c>
      <c r="AP56" s="20">
        <f t="shared" si="9"/>
        <v>1.1768267486934512E-2</v>
      </c>
      <c r="AQ56" s="20">
        <f t="shared" si="9"/>
        <v>1.0896543969383807E-2</v>
      </c>
      <c r="AR56" s="20">
        <f t="shared" si="9"/>
        <v>1.0089392564244267E-2</v>
      </c>
      <c r="AS56" s="20">
        <f t="shared" si="9"/>
        <v>9.342030152078025E-3</v>
      </c>
      <c r="AT56" s="20">
        <f t="shared" si="9"/>
        <v>8.6500279185907619E-3</v>
      </c>
      <c r="AU56" s="20">
        <f t="shared" si="9"/>
        <v>8.0092851098062627E-3</v>
      </c>
      <c r="AV56" s="20">
        <f t="shared" si="9"/>
        <v>7.416004731302093E-3</v>
      </c>
      <c r="AW56" s="20">
        <f t="shared" si="9"/>
        <v>6.8666710475019368E-3</v>
      </c>
      <c r="AX56" s="20">
        <f t="shared" si="9"/>
        <v>6.35802874768698E-3</v>
      </c>
      <c r="AY56" s="20">
        <f t="shared" si="9"/>
        <v>5.8870636552657216E-3</v>
      </c>
      <c r="AZ56" s="18"/>
    </row>
    <row r="57" spans="1:52" ht="12.75" customHeight="1">
      <c r="A57" s="4" t="s">
        <v>149</v>
      </c>
      <c r="B57" s="20">
        <f t="shared" ref="B57:AY57" si="10">B49*B55</f>
        <v>34.293536402000001</v>
      </c>
      <c r="C57" s="20">
        <f t="shared" si="10"/>
        <v>31.753274446296292</v>
      </c>
      <c r="D57" s="20">
        <f t="shared" si="10"/>
        <v>29.40118004286694</v>
      </c>
      <c r="E57" s="20">
        <f t="shared" si="10"/>
        <v>27.223314854506423</v>
      </c>
      <c r="F57" s="20">
        <f t="shared" si="10"/>
        <v>25.206773013431871</v>
      </c>
      <c r="G57" s="20">
        <f t="shared" si="10"/>
        <v>23.339604642066547</v>
      </c>
      <c r="H57" s="20">
        <f t="shared" si="10"/>
        <v>21.610745038950505</v>
      </c>
      <c r="I57" s="20">
        <f t="shared" si="10"/>
        <v>20.009949110139356</v>
      </c>
      <c r="J57" s="20">
        <f t="shared" si="10"/>
        <v>18.527730657536438</v>
      </c>
      <c r="K57" s="20">
        <f t="shared" si="10"/>
        <v>17.155306164385593</v>
      </c>
      <c r="L57" s="20">
        <f t="shared" si="10"/>
        <v>76.119508074953202</v>
      </c>
      <c r="M57" s="20">
        <f t="shared" si="10"/>
        <v>24.391750866587632</v>
      </c>
      <c r="N57" s="20">
        <f t="shared" si="10"/>
        <v>13.618435137861344</v>
      </c>
      <c r="O57" s="20">
        <f t="shared" si="10"/>
        <v>22.11500292829388</v>
      </c>
      <c r="P57" s="20">
        <f t="shared" si="10"/>
        <v>11.675613115450396</v>
      </c>
      <c r="Q57" s="20">
        <f t="shared" si="10"/>
        <v>20.140883749091728</v>
      </c>
      <c r="R57" s="20">
        <f t="shared" si="10"/>
        <v>10.00995637470027</v>
      </c>
      <c r="S57" s="20">
        <f t="shared" si="10"/>
        <v>18.426628696283888</v>
      </c>
      <c r="T57" s="20">
        <f t="shared" si="10"/>
        <v>8.581924189557844</v>
      </c>
      <c r="U57" s="20">
        <f t="shared" si="10"/>
        <v>774.20716878193969</v>
      </c>
      <c r="V57" s="20">
        <f t="shared" si="10"/>
        <v>69.658822673792201</v>
      </c>
      <c r="W57" s="20">
        <f t="shared" si="10"/>
        <v>15.636249891292314</v>
      </c>
      <c r="X57" s="20">
        <f t="shared" si="10"/>
        <v>6.3079704737610234</v>
      </c>
      <c r="Y57" s="20">
        <f t="shared" si="10"/>
        <v>14.501710892627537</v>
      </c>
      <c r="Z57" s="20">
        <f t="shared" si="10"/>
        <v>5.4080679644727567</v>
      </c>
      <c r="AA57" s="20">
        <f t="shared" si="10"/>
        <v>13.50882152698302</v>
      </c>
      <c r="AB57" s="20">
        <f t="shared" si="10"/>
        <v>4.6365466087729388</v>
      </c>
      <c r="AC57" s="20">
        <f t="shared" si="10"/>
        <v>12.637746325739684</v>
      </c>
      <c r="AD57" s="20">
        <f t="shared" si="10"/>
        <v>3.9750913998396253</v>
      </c>
      <c r="AE57" s="20">
        <f t="shared" si="10"/>
        <v>11.871472706614938</v>
      </c>
      <c r="AF57" s="20">
        <f t="shared" si="10"/>
        <v>53.417108224184339</v>
      </c>
      <c r="AG57" s="20">
        <f t="shared" si="10"/>
        <v>11.195408383909141</v>
      </c>
      <c r="AH57" s="20">
        <f t="shared" si="10"/>
        <v>2.9218108464765669</v>
      </c>
      <c r="AI57" s="20">
        <f t="shared" si="10"/>
        <v>10.597036210348735</v>
      </c>
      <c r="AJ57" s="20">
        <f t="shared" si="10"/>
        <v>2.5049818642631743</v>
      </c>
      <c r="AK57" s="20">
        <f t="shared" si="10"/>
        <v>10.065618257309664</v>
      </c>
      <c r="AL57" s="20">
        <f t="shared" si="10"/>
        <v>2.1476181963847512</v>
      </c>
      <c r="AM57" s="20">
        <f t="shared" si="10"/>
        <v>9.591942109057948</v>
      </c>
      <c r="AN57" s="20">
        <f t="shared" si="10"/>
        <v>1.8412364509471459</v>
      </c>
      <c r="AO57" s="20">
        <f t="shared" si="10"/>
        <v>171.63936814580745</v>
      </c>
      <c r="AP57" s="20">
        <f t="shared" si="10"/>
        <v>183.84609924141299</v>
      </c>
      <c r="AQ57" s="20">
        <f t="shared" si="10"/>
        <v>8.7873190730555706</v>
      </c>
      <c r="AR57" s="20">
        <f t="shared" si="10"/>
        <v>1.353363757503145</v>
      </c>
      <c r="AS57" s="20">
        <f t="shared" si="10"/>
        <v>8.4437680089181608</v>
      </c>
      <c r="AT57" s="20">
        <f t="shared" si="10"/>
        <v>1.1602912872969349</v>
      </c>
      <c r="AU57" s="20">
        <f t="shared" si="10"/>
        <v>8.1324534373102964</v>
      </c>
      <c r="AV57" s="20">
        <f t="shared" si="10"/>
        <v>0.9947627634575914</v>
      </c>
      <c r="AW57" s="20">
        <f t="shared" si="10"/>
        <v>7.8490856704368577</v>
      </c>
      <c r="AX57" s="20">
        <f t="shared" si="10"/>
        <v>0.85284873410287332</v>
      </c>
      <c r="AY57" s="20">
        <f t="shared" si="10"/>
        <v>7.5899812928548798</v>
      </c>
      <c r="AZ57" s="18"/>
    </row>
    <row r="58" spans="1:52" ht="12.75" customHeight="1">
      <c r="B58" s="29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  <c r="AE58" s="17"/>
      <c r="AF58" s="17"/>
      <c r="AG58" s="17"/>
      <c r="AH58" s="17"/>
      <c r="AI58" s="17"/>
      <c r="AJ58" s="17"/>
      <c r="AK58" s="17"/>
      <c r="AL58" s="17"/>
      <c r="AM58" s="17"/>
      <c r="AN58" s="17"/>
      <c r="AO58" s="17"/>
      <c r="AP58" s="17"/>
      <c r="AQ58" s="17"/>
      <c r="AR58" s="17"/>
      <c r="AS58" s="17"/>
      <c r="AT58" s="17"/>
      <c r="AU58" s="17"/>
      <c r="AV58" s="17"/>
      <c r="AW58" s="17"/>
      <c r="AX58" s="17"/>
      <c r="AY58" s="17"/>
      <c r="AZ58" s="18"/>
    </row>
    <row r="59" spans="1:52" ht="12.75" customHeight="1">
      <c r="A59" s="4" t="s">
        <v>150</v>
      </c>
      <c r="B59" s="28">
        <f t="shared" ref="B59:AY59" si="11">1/(1+$B$32)^B38</f>
        <v>1</v>
      </c>
      <c r="C59" s="20">
        <f t="shared" si="11"/>
        <v>0.90909090909090906</v>
      </c>
      <c r="D59" s="20">
        <f t="shared" si="11"/>
        <v>0.82644628099173545</v>
      </c>
      <c r="E59" s="20">
        <f t="shared" si="11"/>
        <v>0.75131480090157754</v>
      </c>
      <c r="F59" s="20">
        <f t="shared" si="11"/>
        <v>0.68301345536507052</v>
      </c>
      <c r="G59" s="20">
        <f t="shared" si="11"/>
        <v>0.62092132305915493</v>
      </c>
      <c r="H59" s="20">
        <f t="shared" si="11"/>
        <v>0.56447393005377722</v>
      </c>
      <c r="I59" s="20">
        <f t="shared" si="11"/>
        <v>0.51315811823070645</v>
      </c>
      <c r="J59" s="20">
        <f t="shared" si="11"/>
        <v>0.46650738020973315</v>
      </c>
      <c r="K59" s="20">
        <f t="shared" si="11"/>
        <v>0.42409761837248466</v>
      </c>
      <c r="L59" s="20">
        <f t="shared" si="11"/>
        <v>0.38554328942953148</v>
      </c>
      <c r="M59" s="20">
        <f t="shared" si="11"/>
        <v>0.3504938994813922</v>
      </c>
      <c r="N59" s="20">
        <f t="shared" si="11"/>
        <v>0.31863081771035656</v>
      </c>
      <c r="O59" s="20">
        <f t="shared" si="11"/>
        <v>0.28966437973668779</v>
      </c>
      <c r="P59" s="20">
        <f t="shared" si="11"/>
        <v>0.26333125430607973</v>
      </c>
      <c r="Q59" s="20">
        <f t="shared" si="11"/>
        <v>0.23939204936916339</v>
      </c>
      <c r="R59" s="20">
        <f t="shared" si="11"/>
        <v>0.21762913579014853</v>
      </c>
      <c r="S59" s="20">
        <f t="shared" si="11"/>
        <v>0.19784466890013502</v>
      </c>
      <c r="T59" s="20">
        <f t="shared" si="11"/>
        <v>0.17985878990921364</v>
      </c>
      <c r="U59" s="20">
        <f t="shared" si="11"/>
        <v>0.16350799082655781</v>
      </c>
      <c r="V59" s="20">
        <f t="shared" si="11"/>
        <v>0.14864362802414349</v>
      </c>
      <c r="W59" s="20">
        <f t="shared" si="11"/>
        <v>0.13513057093103953</v>
      </c>
      <c r="X59" s="20">
        <f t="shared" si="11"/>
        <v>0.12284597357367227</v>
      </c>
      <c r="Y59" s="20">
        <f t="shared" si="11"/>
        <v>0.11167815779424752</v>
      </c>
      <c r="Z59" s="20">
        <f t="shared" si="11"/>
        <v>0.10152559799477048</v>
      </c>
      <c r="AA59" s="20">
        <f t="shared" si="11"/>
        <v>9.2295998177064048E-2</v>
      </c>
      <c r="AB59" s="20">
        <f t="shared" si="11"/>
        <v>8.3905452888240042E-2</v>
      </c>
      <c r="AC59" s="20">
        <f t="shared" si="11"/>
        <v>7.6277684443854576E-2</v>
      </c>
      <c r="AD59" s="20">
        <f t="shared" si="11"/>
        <v>6.9343349494413245E-2</v>
      </c>
      <c r="AE59" s="20">
        <f t="shared" si="11"/>
        <v>6.3039408631284766E-2</v>
      </c>
      <c r="AF59" s="20">
        <f t="shared" si="11"/>
        <v>5.7308553301167964E-2</v>
      </c>
      <c r="AG59" s="20">
        <f t="shared" si="11"/>
        <v>5.2098684819243603E-2</v>
      </c>
      <c r="AH59" s="20">
        <f t="shared" si="11"/>
        <v>4.7362440744766907E-2</v>
      </c>
      <c r="AI59" s="20">
        <f t="shared" si="11"/>
        <v>4.3056764313424457E-2</v>
      </c>
      <c r="AJ59" s="20">
        <f t="shared" si="11"/>
        <v>3.9142513012204054E-2</v>
      </c>
      <c r="AK59" s="20">
        <f t="shared" si="11"/>
        <v>3.5584102738367311E-2</v>
      </c>
      <c r="AL59" s="20">
        <f t="shared" si="11"/>
        <v>3.2349184307606652E-2</v>
      </c>
      <c r="AM59" s="20">
        <f t="shared" si="11"/>
        <v>2.94083493705515E-2</v>
      </c>
      <c r="AN59" s="20">
        <f t="shared" si="11"/>
        <v>2.6734863064137721E-2</v>
      </c>
      <c r="AO59" s="20">
        <f t="shared" si="11"/>
        <v>2.4304420967397926E-2</v>
      </c>
      <c r="AP59" s="20">
        <f t="shared" si="11"/>
        <v>2.2094928152179935E-2</v>
      </c>
      <c r="AQ59" s="20">
        <f t="shared" si="11"/>
        <v>2.0086298320163575E-2</v>
      </c>
      <c r="AR59" s="20">
        <f t="shared" si="11"/>
        <v>1.8260271200148705E-2</v>
      </c>
      <c r="AS59" s="20">
        <f t="shared" si="11"/>
        <v>1.6600246545589729E-2</v>
      </c>
      <c r="AT59" s="20">
        <f t="shared" si="11"/>
        <v>1.5091133223263388E-2</v>
      </c>
      <c r="AU59" s="20">
        <f t="shared" si="11"/>
        <v>1.3719212021148534E-2</v>
      </c>
      <c r="AV59" s="20">
        <f t="shared" si="11"/>
        <v>1.2472010928316847E-2</v>
      </c>
      <c r="AW59" s="20">
        <f t="shared" si="11"/>
        <v>1.1338191753015316E-2</v>
      </c>
      <c r="AX59" s="20">
        <f t="shared" si="11"/>
        <v>1.0307447048195742E-2</v>
      </c>
      <c r="AY59" s="20">
        <f t="shared" si="11"/>
        <v>9.3704064074506734E-3</v>
      </c>
      <c r="AZ59" s="18"/>
    </row>
    <row r="60" spans="1:52" ht="12.75" customHeight="1">
      <c r="A60" s="4" t="s">
        <v>151</v>
      </c>
      <c r="B60" s="20">
        <f t="shared" ref="B60:AY60" si="12">B59*B43</f>
        <v>61.268000000000001</v>
      </c>
      <c r="C60" s="20">
        <f t="shared" si="12"/>
        <v>0.23241816363636364</v>
      </c>
      <c r="D60" s="20">
        <f t="shared" si="12"/>
        <v>0.21128923966942148</v>
      </c>
      <c r="E60" s="20">
        <f t="shared" si="12"/>
        <v>0.19208112697220131</v>
      </c>
      <c r="F60" s="20">
        <f t="shared" si="12"/>
        <v>0.17461920633836484</v>
      </c>
      <c r="G60" s="20">
        <f t="shared" si="12"/>
        <v>0.1587447330348771</v>
      </c>
      <c r="H60" s="20">
        <f t="shared" si="12"/>
        <v>0.14431339366807008</v>
      </c>
      <c r="I60" s="20">
        <f t="shared" si="12"/>
        <v>0.13119399424370004</v>
      </c>
      <c r="J60" s="20">
        <f t="shared" si="12"/>
        <v>0.11926726749427277</v>
      </c>
      <c r="K60" s="20">
        <f t="shared" si="12"/>
        <v>0.10842478863115707</v>
      </c>
      <c r="L60" s="20">
        <f t="shared" si="12"/>
        <v>9.856798966468823E-2</v>
      </c>
      <c r="M60" s="20">
        <f t="shared" si="12"/>
        <v>8.9607263331534751E-2</v>
      </c>
      <c r="N60" s="20">
        <f t="shared" si="12"/>
        <v>8.1461148483213411E-2</v>
      </c>
      <c r="O60" s="20">
        <f t="shared" si="12"/>
        <v>7.4055589530194005E-2</v>
      </c>
      <c r="P60" s="20">
        <f t="shared" si="12"/>
        <v>6.7323263209267264E-2</v>
      </c>
      <c r="Q60" s="20">
        <f t="shared" si="12"/>
        <v>6.1202966553879329E-2</v>
      </c>
      <c r="R60" s="20">
        <f t="shared" si="12"/>
        <v>5.5639060503526662E-2</v>
      </c>
      <c r="S60" s="20">
        <f t="shared" si="12"/>
        <v>5.0580964094115145E-2</v>
      </c>
      <c r="T60" s="20">
        <f t="shared" si="12"/>
        <v>4.598269463101376E-2</v>
      </c>
      <c r="U60" s="20">
        <f t="shared" si="12"/>
        <v>4.1802449664557956E-2</v>
      </c>
      <c r="V60" s="20">
        <f t="shared" si="12"/>
        <v>3.8002226967779967E-2</v>
      </c>
      <c r="W60" s="20">
        <f t="shared" si="12"/>
        <v>3.4547479061618147E-2</v>
      </c>
      <c r="X60" s="20">
        <f t="shared" si="12"/>
        <v>3.1406799146925582E-2</v>
      </c>
      <c r="Y60" s="20">
        <f t="shared" si="12"/>
        <v>2.8551635588114164E-2</v>
      </c>
      <c r="Z60" s="20">
        <f t="shared" si="12"/>
        <v>2.5956032352831063E-2</v>
      </c>
      <c r="AA60" s="20">
        <f t="shared" si="12"/>
        <v>2.3596393048028231E-2</v>
      </c>
      <c r="AB60" s="20">
        <f t="shared" si="12"/>
        <v>2.1451266407298393E-2</v>
      </c>
      <c r="AC60" s="20">
        <f t="shared" si="12"/>
        <v>1.9501151279362174E-2</v>
      </c>
      <c r="AD60" s="20">
        <f t="shared" si="12"/>
        <v>1.7728319344874701E-2</v>
      </c>
      <c r="AE60" s="20">
        <f t="shared" si="12"/>
        <v>1.6116653949886092E-2</v>
      </c>
      <c r="AF60" s="20">
        <f t="shared" si="12"/>
        <v>1.4651503590805536E-2</v>
      </c>
      <c r="AG60" s="20">
        <f t="shared" si="12"/>
        <v>1.3319548718914123E-2</v>
      </c>
      <c r="AH60" s="20">
        <f t="shared" si="12"/>
        <v>1.2108680653558293E-2</v>
      </c>
      <c r="AI60" s="20">
        <f t="shared" si="12"/>
        <v>1.100789150323481E-2</v>
      </c>
      <c r="AJ60" s="20">
        <f t="shared" si="12"/>
        <v>1.0007174093849828E-2</v>
      </c>
      <c r="AK60" s="20">
        <f t="shared" si="12"/>
        <v>9.097430994408932E-3</v>
      </c>
      <c r="AL60" s="20">
        <f t="shared" si="12"/>
        <v>8.270391813099031E-3</v>
      </c>
      <c r="AM60" s="20">
        <f t="shared" si="12"/>
        <v>7.5185380119082096E-3</v>
      </c>
      <c r="AN60" s="20">
        <f t="shared" si="12"/>
        <v>6.8350345562801888E-3</v>
      </c>
      <c r="AO60" s="20">
        <f t="shared" si="12"/>
        <v>6.2136677784365348E-3</v>
      </c>
      <c r="AP60" s="20">
        <f t="shared" si="12"/>
        <v>5.6487888894877596E-3</v>
      </c>
      <c r="AQ60" s="20">
        <f t="shared" si="12"/>
        <v>5.1352626268070531E-3</v>
      </c>
      <c r="AR60" s="20">
        <f t="shared" si="12"/>
        <v>4.6684205698245941E-3</v>
      </c>
      <c r="AS60" s="20">
        <f t="shared" si="12"/>
        <v>4.2440186998405393E-3</v>
      </c>
      <c r="AT60" s="20">
        <f t="shared" si="12"/>
        <v>3.8581988180368537E-3</v>
      </c>
      <c r="AU60" s="20">
        <f t="shared" si="12"/>
        <v>3.5074534709425937E-3</v>
      </c>
      <c r="AV60" s="20">
        <f t="shared" si="12"/>
        <v>3.188594064493267E-3</v>
      </c>
      <c r="AW60" s="20">
        <f t="shared" si="12"/>
        <v>2.8987218768120608E-3</v>
      </c>
      <c r="AX60" s="20">
        <f t="shared" si="12"/>
        <v>2.6352017061927824E-3</v>
      </c>
      <c r="AY60" s="20">
        <f t="shared" si="12"/>
        <v>2.395637914720711E-3</v>
      </c>
      <c r="AZ60" s="18"/>
    </row>
    <row r="61" spans="1:52" ht="12.75" customHeight="1">
      <c r="A61" s="4" t="s">
        <v>152</v>
      </c>
      <c r="B61" s="20">
        <f t="shared" ref="B61:AY61" si="13">B49*B59</f>
        <v>34.293536402000001</v>
      </c>
      <c r="C61" s="20">
        <f t="shared" si="13"/>
        <v>31.175942183636362</v>
      </c>
      <c r="D61" s="20">
        <f t="shared" si="13"/>
        <v>28.3417656214876</v>
      </c>
      <c r="E61" s="20">
        <f t="shared" si="13"/>
        <v>25.765241474079634</v>
      </c>
      <c r="F61" s="20">
        <f t="shared" si="13"/>
        <v>23.42294679461785</v>
      </c>
      <c r="G61" s="20">
        <f t="shared" si="13"/>
        <v>21.293587995107131</v>
      </c>
      <c r="H61" s="20">
        <f t="shared" si="13"/>
        <v>19.35780726827921</v>
      </c>
      <c r="I61" s="20">
        <f t="shared" si="13"/>
        <v>17.598006607526553</v>
      </c>
      <c r="J61" s="20">
        <f t="shared" si="13"/>
        <v>15.998187825024138</v>
      </c>
      <c r="K61" s="20">
        <f t="shared" si="13"/>
        <v>14.543807113658307</v>
      </c>
      <c r="L61" s="20">
        <f t="shared" si="13"/>
        <v>63.358761053242077</v>
      </c>
      <c r="M61" s="20">
        <f t="shared" si="13"/>
        <v>19.933554559889629</v>
      </c>
      <c r="N61" s="20">
        <f t="shared" si="13"/>
        <v>10.926977545949139</v>
      </c>
      <c r="O61" s="20">
        <f t="shared" si="13"/>
        <v>17.421715425263475</v>
      </c>
      <c r="P61" s="20">
        <f t="shared" si="13"/>
        <v>9.0305599553298652</v>
      </c>
      <c r="Q61" s="20">
        <f t="shared" si="13"/>
        <v>15.294827305044727</v>
      </c>
      <c r="R61" s="20">
        <f t="shared" si="13"/>
        <v>7.46327269035526</v>
      </c>
      <c r="S61" s="20">
        <f t="shared" si="13"/>
        <v>13.488823758206598</v>
      </c>
      <c r="T61" s="20">
        <f t="shared" si="13"/>
        <v>6.1679939589712882</v>
      </c>
      <c r="U61" s="20">
        <f t="shared" si="13"/>
        <v>546.3205344933175</v>
      </c>
      <c r="V61" s="20">
        <f t="shared" si="13"/>
        <v>48.261135580698244</v>
      </c>
      <c r="W61" s="20">
        <f t="shared" si="13"/>
        <v>10.636165329200733</v>
      </c>
      <c r="X61" s="20">
        <f t="shared" si="13"/>
        <v>4.2128228665878602</v>
      </c>
      <c r="Y61" s="20">
        <f t="shared" si="13"/>
        <v>9.5089783873524603</v>
      </c>
      <c r="Z61" s="20">
        <f t="shared" si="13"/>
        <v>3.48167179056848</v>
      </c>
      <c r="AA61" s="20">
        <f t="shared" si="13"/>
        <v>8.5387485032901829</v>
      </c>
      <c r="AB61" s="20">
        <f t="shared" si="13"/>
        <v>2.8774147029491561</v>
      </c>
      <c r="AC61" s="20">
        <f t="shared" si="13"/>
        <v>7.7003157288544335</v>
      </c>
      <c r="AD61" s="20">
        <f t="shared" si="13"/>
        <v>2.3780286801232688</v>
      </c>
      <c r="AE61" s="20">
        <f t="shared" si="13"/>
        <v>6.9727747823475976</v>
      </c>
      <c r="AF61" s="20">
        <f t="shared" si="13"/>
        <v>30.804380791020222</v>
      </c>
      <c r="AG61" s="20">
        <f t="shared" si="13"/>
        <v>6.3387426576941239</v>
      </c>
      <c r="AH61" s="20">
        <f t="shared" si="13"/>
        <v>1.6242255857682319</v>
      </c>
      <c r="AI61" s="20">
        <f t="shared" si="13"/>
        <v>5.7837530187424813</v>
      </c>
      <c r="AJ61" s="20">
        <f t="shared" si="13"/>
        <v>1.3423351948497784</v>
      </c>
      <c r="AK61" s="20">
        <f t="shared" si="13"/>
        <v>5.2957553921083962</v>
      </c>
      <c r="AL61" s="20">
        <f t="shared" si="13"/>
        <v>1.109367929627916</v>
      </c>
      <c r="AM61" s="20">
        <f t="shared" si="13"/>
        <v>4.8647009868772813</v>
      </c>
      <c r="AN61" s="20">
        <f t="shared" si="13"/>
        <v>0.91683299969249221</v>
      </c>
      <c r="AO61" s="20">
        <f t="shared" si="13"/>
        <v>83.912884447352894</v>
      </c>
      <c r="AP61" s="20">
        <f t="shared" si="13"/>
        <v>88.246447824502667</v>
      </c>
      <c r="AQ61" s="20">
        <f t="shared" si="13"/>
        <v>4.1412388508209608</v>
      </c>
      <c r="AR61" s="20">
        <f t="shared" si="13"/>
        <v>0.62620927511269187</v>
      </c>
      <c r="AS61" s="20">
        <f t="shared" si="13"/>
        <v>3.8359445156567822</v>
      </c>
      <c r="AT61" s="20">
        <f t="shared" si="13"/>
        <v>0.51752832653941461</v>
      </c>
      <c r="AU61" s="20">
        <f t="shared" si="13"/>
        <v>3.5613917652961415</v>
      </c>
      <c r="AV61" s="20">
        <f t="shared" si="13"/>
        <v>0.42770936077637561</v>
      </c>
      <c r="AW61" s="20">
        <f t="shared" si="13"/>
        <v>3.3134420141102532</v>
      </c>
      <c r="AX61" s="20">
        <f t="shared" si="13"/>
        <v>0.35347881055898811</v>
      </c>
      <c r="AY61" s="20">
        <f t="shared" si="13"/>
        <v>3.0886105573056457</v>
      </c>
      <c r="AZ61" s="18"/>
    </row>
    <row r="62" spans="1:52" ht="12.75" customHeight="1"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7"/>
      <c r="AF62" s="17"/>
      <c r="AG62" s="17"/>
      <c r="AH62" s="17"/>
      <c r="AI62" s="17"/>
      <c r="AJ62" s="17"/>
      <c r="AK62" s="17"/>
      <c r="AL62" s="17"/>
      <c r="AM62" s="17"/>
      <c r="AN62" s="17"/>
      <c r="AO62" s="17"/>
      <c r="AP62" s="17"/>
      <c r="AQ62" s="17"/>
      <c r="AR62" s="17"/>
      <c r="AS62" s="17"/>
      <c r="AT62" s="17"/>
      <c r="AU62" s="17"/>
      <c r="AV62" s="17"/>
      <c r="AW62" s="17"/>
      <c r="AX62" s="17"/>
      <c r="AY62" s="17"/>
      <c r="AZ62" s="17"/>
    </row>
    <row r="63" spans="1:52" ht="12.75" customHeight="1">
      <c r="A63" s="4" t="s">
        <v>153</v>
      </c>
      <c r="B63" s="20">
        <f>SUM(B53:AY53)-SUM(B52:AY52)</f>
        <v>6155.1888091028331</v>
      </c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17"/>
      <c r="AM63" s="17"/>
      <c r="AN63" s="17"/>
      <c r="AO63" s="17"/>
      <c r="AP63" s="17"/>
      <c r="AQ63" s="17"/>
      <c r="AR63" s="17"/>
      <c r="AS63" s="17"/>
      <c r="AT63" s="17"/>
      <c r="AU63" s="17"/>
      <c r="AV63" s="17"/>
      <c r="AW63" s="17"/>
      <c r="AX63" s="17"/>
      <c r="AY63" s="17"/>
      <c r="AZ63" s="17"/>
    </row>
    <row r="64" spans="1:52" ht="12.75" customHeight="1">
      <c r="A64" s="4" t="s">
        <v>154</v>
      </c>
      <c r="B64" s="20">
        <f>SUM(B57:AY57)-SUM(B56:AY56)</f>
        <v>1826.4927272515247</v>
      </c>
    </row>
    <row r="65" spans="1:52" ht="12.75" customHeight="1">
      <c r="A65" s="4" t="s">
        <v>155</v>
      </c>
      <c r="B65" s="20">
        <f>SUM(B61:AY61)-SUM(B60:AY60)</f>
        <v>1232.0702432665196</v>
      </c>
    </row>
    <row r="66" spans="1:52" ht="12.75" customHeight="1">
      <c r="D66" s="17"/>
      <c r="E66" s="17"/>
      <c r="F66" s="17"/>
    </row>
    <row r="67" spans="1:52" ht="12.75" customHeight="1"/>
    <row r="68" spans="1:52" ht="12.75" customHeight="1"/>
    <row r="69" spans="1:52" ht="12.75" customHeight="1"/>
    <row r="70" spans="1:52" ht="12.75" customHeight="1"/>
    <row r="71" spans="1:52" ht="12.75" customHeight="1">
      <c r="A71" s="1" t="s">
        <v>156</v>
      </c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</row>
    <row r="72" spans="1:52" ht="12.75" customHeight="1"/>
    <row r="73" spans="1:52" ht="12.75" customHeight="1">
      <c r="B73" s="19">
        <v>0</v>
      </c>
      <c r="C73" s="19">
        <v>1</v>
      </c>
      <c r="D73" s="19">
        <v>2</v>
      </c>
      <c r="E73" s="19">
        <v>3</v>
      </c>
      <c r="F73" s="19">
        <v>4</v>
      </c>
      <c r="G73" s="19">
        <v>5</v>
      </c>
      <c r="H73" s="19">
        <v>6</v>
      </c>
      <c r="I73" s="19">
        <v>7</v>
      </c>
      <c r="J73" s="19">
        <v>8</v>
      </c>
      <c r="K73" s="19">
        <v>9</v>
      </c>
      <c r="L73" s="19">
        <v>10</v>
      </c>
      <c r="M73" s="19">
        <v>11</v>
      </c>
      <c r="N73" s="19">
        <v>12</v>
      </c>
      <c r="O73" s="19">
        <v>13</v>
      </c>
      <c r="P73" s="19">
        <v>14</v>
      </c>
      <c r="Q73" s="19">
        <v>15</v>
      </c>
      <c r="R73" s="19">
        <v>16</v>
      </c>
      <c r="S73" s="19">
        <v>17</v>
      </c>
      <c r="T73" s="19">
        <v>18</v>
      </c>
      <c r="U73" s="19">
        <v>19</v>
      </c>
      <c r="V73" s="19">
        <v>20</v>
      </c>
      <c r="W73" s="19">
        <v>21</v>
      </c>
      <c r="X73" s="19">
        <v>22</v>
      </c>
      <c r="Y73" s="19">
        <v>23</v>
      </c>
      <c r="Z73" s="19">
        <v>24</v>
      </c>
      <c r="AA73" s="19">
        <v>25</v>
      </c>
      <c r="AB73" s="19">
        <v>26</v>
      </c>
      <c r="AC73" s="19">
        <v>27</v>
      </c>
      <c r="AD73" s="19">
        <v>28</v>
      </c>
      <c r="AE73" s="19">
        <v>29</v>
      </c>
      <c r="AF73" s="19">
        <v>30</v>
      </c>
      <c r="AG73" s="19">
        <v>31</v>
      </c>
      <c r="AH73" s="19">
        <v>32</v>
      </c>
      <c r="AI73" s="19">
        <v>33</v>
      </c>
      <c r="AJ73" s="19">
        <v>34</v>
      </c>
      <c r="AK73" s="19">
        <v>35</v>
      </c>
      <c r="AL73" s="19">
        <v>36</v>
      </c>
      <c r="AM73" s="19">
        <v>37</v>
      </c>
      <c r="AN73" s="19">
        <v>38</v>
      </c>
      <c r="AO73" s="19">
        <v>39</v>
      </c>
      <c r="AP73" s="19">
        <v>40</v>
      </c>
      <c r="AQ73" s="19">
        <v>41</v>
      </c>
      <c r="AR73" s="19">
        <v>42</v>
      </c>
      <c r="AS73" s="19">
        <v>43</v>
      </c>
      <c r="AT73" s="19">
        <v>44</v>
      </c>
      <c r="AU73" s="19">
        <v>45</v>
      </c>
      <c r="AV73" s="19">
        <v>46</v>
      </c>
      <c r="AW73" s="19">
        <v>47</v>
      </c>
      <c r="AX73" s="19">
        <v>48</v>
      </c>
      <c r="AY73" s="19">
        <v>49</v>
      </c>
      <c r="AZ73" s="30"/>
    </row>
    <row r="74" spans="1:52" ht="12.75" customHeight="1">
      <c r="A74" s="4" t="s">
        <v>53</v>
      </c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10"/>
    </row>
    <row r="75" spans="1:52" ht="12.75" customHeight="1">
      <c r="A75" s="4" t="s">
        <v>58</v>
      </c>
      <c r="B75" s="20">
        <f t="shared" ref="B75:AY75" si="14">$B$5*$P$5</f>
        <v>6.9222340000000007E-2</v>
      </c>
      <c r="C75" s="20">
        <f t="shared" si="14"/>
        <v>6.9222340000000007E-2</v>
      </c>
      <c r="D75" s="20">
        <f t="shared" si="14"/>
        <v>6.9222340000000007E-2</v>
      </c>
      <c r="E75" s="20">
        <f t="shared" si="14"/>
        <v>6.9222340000000007E-2</v>
      </c>
      <c r="F75" s="20">
        <f t="shared" si="14"/>
        <v>6.9222340000000007E-2</v>
      </c>
      <c r="G75" s="20">
        <f t="shared" si="14"/>
        <v>6.9222340000000007E-2</v>
      </c>
      <c r="H75" s="20">
        <f t="shared" si="14"/>
        <v>6.9222340000000007E-2</v>
      </c>
      <c r="I75" s="20">
        <f t="shared" si="14"/>
        <v>6.9222340000000007E-2</v>
      </c>
      <c r="J75" s="20">
        <f t="shared" si="14"/>
        <v>6.9222340000000007E-2</v>
      </c>
      <c r="K75" s="20">
        <f t="shared" si="14"/>
        <v>6.9222340000000007E-2</v>
      </c>
      <c r="L75" s="20">
        <f t="shared" si="14"/>
        <v>6.9222340000000007E-2</v>
      </c>
      <c r="M75" s="20">
        <f t="shared" si="14"/>
        <v>6.9222340000000007E-2</v>
      </c>
      <c r="N75" s="20">
        <f t="shared" si="14"/>
        <v>6.9222340000000007E-2</v>
      </c>
      <c r="O75" s="20">
        <f t="shared" si="14"/>
        <v>6.9222340000000007E-2</v>
      </c>
      <c r="P75" s="20">
        <f t="shared" si="14"/>
        <v>6.9222340000000007E-2</v>
      </c>
      <c r="Q75" s="20">
        <f t="shared" si="14"/>
        <v>6.9222340000000007E-2</v>
      </c>
      <c r="R75" s="20">
        <f t="shared" si="14"/>
        <v>6.9222340000000007E-2</v>
      </c>
      <c r="S75" s="20">
        <f t="shared" si="14"/>
        <v>6.9222340000000007E-2</v>
      </c>
      <c r="T75" s="20">
        <f t="shared" si="14"/>
        <v>6.9222340000000007E-2</v>
      </c>
      <c r="U75" s="20">
        <f t="shared" si="14"/>
        <v>6.9222340000000007E-2</v>
      </c>
      <c r="V75" s="20">
        <f t="shared" si="14"/>
        <v>6.9222340000000007E-2</v>
      </c>
      <c r="W75" s="20">
        <f t="shared" si="14"/>
        <v>6.9222340000000007E-2</v>
      </c>
      <c r="X75" s="20">
        <f t="shared" si="14"/>
        <v>6.9222340000000007E-2</v>
      </c>
      <c r="Y75" s="20">
        <f t="shared" si="14"/>
        <v>6.9222340000000007E-2</v>
      </c>
      <c r="Z75" s="20">
        <f t="shared" si="14"/>
        <v>6.9222340000000007E-2</v>
      </c>
      <c r="AA75" s="20">
        <f t="shared" si="14"/>
        <v>6.9222340000000007E-2</v>
      </c>
      <c r="AB75" s="20">
        <f t="shared" si="14"/>
        <v>6.9222340000000007E-2</v>
      </c>
      <c r="AC75" s="20">
        <f t="shared" si="14"/>
        <v>6.9222340000000007E-2</v>
      </c>
      <c r="AD75" s="20">
        <f t="shared" si="14"/>
        <v>6.9222340000000007E-2</v>
      </c>
      <c r="AE75" s="20">
        <f t="shared" si="14"/>
        <v>6.9222340000000007E-2</v>
      </c>
      <c r="AF75" s="20">
        <f t="shared" si="14"/>
        <v>6.9222340000000007E-2</v>
      </c>
      <c r="AG75" s="20">
        <f t="shared" si="14"/>
        <v>6.9222340000000007E-2</v>
      </c>
      <c r="AH75" s="20">
        <f t="shared" si="14"/>
        <v>6.9222340000000007E-2</v>
      </c>
      <c r="AI75" s="20">
        <f t="shared" si="14"/>
        <v>6.9222340000000007E-2</v>
      </c>
      <c r="AJ75" s="20">
        <f t="shared" si="14"/>
        <v>6.9222340000000007E-2</v>
      </c>
      <c r="AK75" s="20">
        <f t="shared" si="14"/>
        <v>6.9222340000000007E-2</v>
      </c>
      <c r="AL75" s="20">
        <f t="shared" si="14"/>
        <v>6.9222340000000007E-2</v>
      </c>
      <c r="AM75" s="20">
        <f t="shared" si="14"/>
        <v>6.9222340000000007E-2</v>
      </c>
      <c r="AN75" s="20">
        <f t="shared" si="14"/>
        <v>6.9222340000000007E-2</v>
      </c>
      <c r="AO75" s="20">
        <f t="shared" si="14"/>
        <v>6.9222340000000007E-2</v>
      </c>
      <c r="AP75" s="20">
        <f t="shared" si="14"/>
        <v>6.9222340000000007E-2</v>
      </c>
      <c r="AQ75" s="20">
        <f t="shared" si="14"/>
        <v>6.9222340000000007E-2</v>
      </c>
      <c r="AR75" s="20">
        <f t="shared" si="14"/>
        <v>6.9222340000000007E-2</v>
      </c>
      <c r="AS75" s="20">
        <f t="shared" si="14"/>
        <v>6.9222340000000007E-2</v>
      </c>
      <c r="AT75" s="20">
        <f t="shared" si="14"/>
        <v>6.9222340000000007E-2</v>
      </c>
      <c r="AU75" s="20">
        <f t="shared" si="14"/>
        <v>6.9222340000000007E-2</v>
      </c>
      <c r="AV75" s="20">
        <f t="shared" si="14"/>
        <v>6.9222340000000007E-2</v>
      </c>
      <c r="AW75" s="20">
        <f t="shared" si="14"/>
        <v>6.9222340000000007E-2</v>
      </c>
      <c r="AX75" s="20">
        <f t="shared" si="14"/>
        <v>6.9222340000000007E-2</v>
      </c>
      <c r="AY75" s="20">
        <f t="shared" si="14"/>
        <v>6.9222340000000007E-2</v>
      </c>
      <c r="AZ75" s="18"/>
    </row>
    <row r="76" spans="1:52" ht="12.75" customHeight="1">
      <c r="A76" s="4" t="s">
        <v>62</v>
      </c>
      <c r="B76" s="4">
        <f>P6*B6</f>
        <v>418.12799999999999</v>
      </c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10"/>
    </row>
    <row r="77" spans="1:52" ht="12.75" customHeight="1">
      <c r="A77" s="4" t="s">
        <v>64</v>
      </c>
      <c r="B77" s="4"/>
      <c r="C77" s="20">
        <f t="shared" ref="C77:AY77" si="15">$P$7*$B$7</f>
        <v>4.4678999999999993</v>
      </c>
      <c r="D77" s="20">
        <f t="shared" si="15"/>
        <v>4.4678999999999993</v>
      </c>
      <c r="E77" s="20">
        <f t="shared" si="15"/>
        <v>4.4678999999999993</v>
      </c>
      <c r="F77" s="20">
        <f t="shared" si="15"/>
        <v>4.4678999999999993</v>
      </c>
      <c r="G77" s="20">
        <f t="shared" si="15"/>
        <v>4.4678999999999993</v>
      </c>
      <c r="H77" s="20">
        <f t="shared" si="15"/>
        <v>4.4678999999999993</v>
      </c>
      <c r="I77" s="20">
        <f t="shared" si="15"/>
        <v>4.4678999999999993</v>
      </c>
      <c r="J77" s="20">
        <f t="shared" si="15"/>
        <v>4.4678999999999993</v>
      </c>
      <c r="K77" s="20">
        <f t="shared" si="15"/>
        <v>4.4678999999999993</v>
      </c>
      <c r="L77" s="20">
        <f t="shared" si="15"/>
        <v>4.4678999999999993</v>
      </c>
      <c r="M77" s="20">
        <f t="shared" si="15"/>
        <v>4.4678999999999993</v>
      </c>
      <c r="N77" s="20">
        <f t="shared" si="15"/>
        <v>4.4678999999999993</v>
      </c>
      <c r="O77" s="20">
        <f t="shared" si="15"/>
        <v>4.4678999999999993</v>
      </c>
      <c r="P77" s="20">
        <f t="shared" si="15"/>
        <v>4.4678999999999993</v>
      </c>
      <c r="Q77" s="20">
        <f t="shared" si="15"/>
        <v>4.4678999999999993</v>
      </c>
      <c r="R77" s="20">
        <f t="shared" si="15"/>
        <v>4.4678999999999993</v>
      </c>
      <c r="S77" s="20">
        <f t="shared" si="15"/>
        <v>4.4678999999999993</v>
      </c>
      <c r="T77" s="20">
        <f t="shared" si="15"/>
        <v>4.4678999999999993</v>
      </c>
      <c r="U77" s="20">
        <f t="shared" si="15"/>
        <v>4.4678999999999993</v>
      </c>
      <c r="V77" s="20">
        <f t="shared" si="15"/>
        <v>4.4678999999999993</v>
      </c>
      <c r="W77" s="20">
        <f t="shared" si="15"/>
        <v>4.4678999999999993</v>
      </c>
      <c r="X77" s="20">
        <f t="shared" si="15"/>
        <v>4.4678999999999993</v>
      </c>
      <c r="Y77" s="20">
        <f t="shared" si="15"/>
        <v>4.4678999999999993</v>
      </c>
      <c r="Z77" s="20">
        <f t="shared" si="15"/>
        <v>4.4678999999999993</v>
      </c>
      <c r="AA77" s="20">
        <f t="shared" si="15"/>
        <v>4.4678999999999993</v>
      </c>
      <c r="AB77" s="20">
        <f t="shared" si="15"/>
        <v>4.4678999999999993</v>
      </c>
      <c r="AC77" s="20">
        <f t="shared" si="15"/>
        <v>4.4678999999999993</v>
      </c>
      <c r="AD77" s="20">
        <f t="shared" si="15"/>
        <v>4.4678999999999993</v>
      </c>
      <c r="AE77" s="20">
        <f t="shared" si="15"/>
        <v>4.4678999999999993</v>
      </c>
      <c r="AF77" s="20">
        <f t="shared" si="15"/>
        <v>4.4678999999999993</v>
      </c>
      <c r="AG77" s="20">
        <f t="shared" si="15"/>
        <v>4.4678999999999993</v>
      </c>
      <c r="AH77" s="20">
        <f t="shared" si="15"/>
        <v>4.4678999999999993</v>
      </c>
      <c r="AI77" s="20">
        <f t="shared" si="15"/>
        <v>4.4678999999999993</v>
      </c>
      <c r="AJ77" s="20">
        <f t="shared" si="15"/>
        <v>4.4678999999999993</v>
      </c>
      <c r="AK77" s="20">
        <f t="shared" si="15"/>
        <v>4.4678999999999993</v>
      </c>
      <c r="AL77" s="20">
        <f t="shared" si="15"/>
        <v>4.4678999999999993</v>
      </c>
      <c r="AM77" s="20">
        <f t="shared" si="15"/>
        <v>4.4678999999999993</v>
      </c>
      <c r="AN77" s="20">
        <f t="shared" si="15"/>
        <v>4.4678999999999993</v>
      </c>
      <c r="AO77" s="20">
        <f t="shared" si="15"/>
        <v>4.4678999999999993</v>
      </c>
      <c r="AP77" s="20">
        <f t="shared" si="15"/>
        <v>4.4678999999999993</v>
      </c>
      <c r="AQ77" s="20">
        <f t="shared" si="15"/>
        <v>4.4678999999999993</v>
      </c>
      <c r="AR77" s="20">
        <f t="shared" si="15"/>
        <v>4.4678999999999993</v>
      </c>
      <c r="AS77" s="20">
        <f t="shared" si="15"/>
        <v>4.4678999999999993</v>
      </c>
      <c r="AT77" s="20">
        <f t="shared" si="15"/>
        <v>4.4678999999999993</v>
      </c>
      <c r="AU77" s="20">
        <f t="shared" si="15"/>
        <v>4.4678999999999993</v>
      </c>
      <c r="AV77" s="20">
        <f t="shared" si="15"/>
        <v>4.4678999999999993</v>
      </c>
      <c r="AW77" s="20">
        <f t="shared" si="15"/>
        <v>4.4678999999999993</v>
      </c>
      <c r="AX77" s="20">
        <f t="shared" si="15"/>
        <v>4.4678999999999993</v>
      </c>
      <c r="AY77" s="20">
        <f t="shared" si="15"/>
        <v>4.4678999999999993</v>
      </c>
      <c r="AZ77" s="18"/>
    </row>
    <row r="78" spans="1:52" ht="12.75" customHeight="1">
      <c r="A78" s="21" t="s">
        <v>142</v>
      </c>
      <c r="B78" s="23">
        <f t="shared" ref="B78:AY78" si="16">SUM(B74:B77)</f>
        <v>418.19722234</v>
      </c>
      <c r="C78" s="23">
        <f t="shared" si="16"/>
        <v>4.5371223399999989</v>
      </c>
      <c r="D78" s="23">
        <f t="shared" si="16"/>
        <v>4.5371223399999989</v>
      </c>
      <c r="E78" s="23">
        <f t="shared" si="16"/>
        <v>4.5371223399999989</v>
      </c>
      <c r="F78" s="23">
        <f t="shared" si="16"/>
        <v>4.5371223399999989</v>
      </c>
      <c r="G78" s="23">
        <f t="shared" si="16"/>
        <v>4.5371223399999989</v>
      </c>
      <c r="H78" s="23">
        <f t="shared" si="16"/>
        <v>4.5371223399999989</v>
      </c>
      <c r="I78" s="23">
        <f t="shared" si="16"/>
        <v>4.5371223399999989</v>
      </c>
      <c r="J78" s="23">
        <f t="shared" si="16"/>
        <v>4.5371223399999989</v>
      </c>
      <c r="K78" s="23">
        <f t="shared" si="16"/>
        <v>4.5371223399999989</v>
      </c>
      <c r="L78" s="23">
        <f t="shared" si="16"/>
        <v>4.5371223399999989</v>
      </c>
      <c r="M78" s="23">
        <f t="shared" si="16"/>
        <v>4.5371223399999989</v>
      </c>
      <c r="N78" s="23">
        <f t="shared" si="16"/>
        <v>4.5371223399999989</v>
      </c>
      <c r="O78" s="23">
        <f t="shared" si="16"/>
        <v>4.5371223399999989</v>
      </c>
      <c r="P78" s="23">
        <f t="shared" si="16"/>
        <v>4.5371223399999989</v>
      </c>
      <c r="Q78" s="23">
        <f t="shared" si="16"/>
        <v>4.5371223399999989</v>
      </c>
      <c r="R78" s="23">
        <f t="shared" si="16"/>
        <v>4.5371223399999989</v>
      </c>
      <c r="S78" s="23">
        <f t="shared" si="16"/>
        <v>4.5371223399999989</v>
      </c>
      <c r="T78" s="23">
        <f t="shared" si="16"/>
        <v>4.5371223399999989</v>
      </c>
      <c r="U78" s="23">
        <f t="shared" si="16"/>
        <v>4.5371223399999989</v>
      </c>
      <c r="V78" s="23">
        <f t="shared" si="16"/>
        <v>4.5371223399999989</v>
      </c>
      <c r="W78" s="23">
        <f t="shared" si="16"/>
        <v>4.5371223399999989</v>
      </c>
      <c r="X78" s="23">
        <f t="shared" si="16"/>
        <v>4.5371223399999989</v>
      </c>
      <c r="Y78" s="23">
        <f t="shared" si="16"/>
        <v>4.5371223399999989</v>
      </c>
      <c r="Z78" s="23">
        <f t="shared" si="16"/>
        <v>4.5371223399999989</v>
      </c>
      <c r="AA78" s="23">
        <f t="shared" si="16"/>
        <v>4.5371223399999989</v>
      </c>
      <c r="AB78" s="23">
        <f t="shared" si="16"/>
        <v>4.5371223399999989</v>
      </c>
      <c r="AC78" s="23">
        <f t="shared" si="16"/>
        <v>4.5371223399999989</v>
      </c>
      <c r="AD78" s="23">
        <f t="shared" si="16"/>
        <v>4.5371223399999989</v>
      </c>
      <c r="AE78" s="23">
        <f t="shared" si="16"/>
        <v>4.5371223399999989</v>
      </c>
      <c r="AF78" s="23">
        <f t="shared" si="16"/>
        <v>4.5371223399999989</v>
      </c>
      <c r="AG78" s="23">
        <f t="shared" si="16"/>
        <v>4.5371223399999989</v>
      </c>
      <c r="AH78" s="23">
        <f t="shared" si="16"/>
        <v>4.5371223399999989</v>
      </c>
      <c r="AI78" s="23">
        <f t="shared" si="16"/>
        <v>4.5371223399999989</v>
      </c>
      <c r="AJ78" s="23">
        <f t="shared" si="16"/>
        <v>4.5371223399999989</v>
      </c>
      <c r="AK78" s="23">
        <f t="shared" si="16"/>
        <v>4.5371223399999989</v>
      </c>
      <c r="AL78" s="23">
        <f t="shared" si="16"/>
        <v>4.5371223399999989</v>
      </c>
      <c r="AM78" s="23">
        <f t="shared" si="16"/>
        <v>4.5371223399999989</v>
      </c>
      <c r="AN78" s="23">
        <f t="shared" si="16"/>
        <v>4.5371223399999989</v>
      </c>
      <c r="AO78" s="23">
        <f t="shared" si="16"/>
        <v>4.5371223399999989</v>
      </c>
      <c r="AP78" s="23">
        <f t="shared" si="16"/>
        <v>4.5371223399999989</v>
      </c>
      <c r="AQ78" s="23">
        <f t="shared" si="16"/>
        <v>4.5371223399999989</v>
      </c>
      <c r="AR78" s="23">
        <f t="shared" si="16"/>
        <v>4.5371223399999989</v>
      </c>
      <c r="AS78" s="23">
        <f t="shared" si="16"/>
        <v>4.5371223399999989</v>
      </c>
      <c r="AT78" s="23">
        <f t="shared" si="16"/>
        <v>4.5371223399999989</v>
      </c>
      <c r="AU78" s="23">
        <f t="shared" si="16"/>
        <v>4.5371223399999989</v>
      </c>
      <c r="AV78" s="23">
        <f t="shared" si="16"/>
        <v>4.5371223399999989</v>
      </c>
      <c r="AW78" s="23">
        <f t="shared" si="16"/>
        <v>4.5371223399999989</v>
      </c>
      <c r="AX78" s="23">
        <f t="shared" si="16"/>
        <v>4.5371223399999989</v>
      </c>
      <c r="AY78" s="23">
        <f t="shared" si="16"/>
        <v>4.5371223399999989</v>
      </c>
      <c r="AZ78" s="18"/>
    </row>
    <row r="79" spans="1:52" ht="12.75" customHeight="1">
      <c r="A79" s="24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  <c r="AB79" s="25"/>
      <c r="AC79" s="25"/>
      <c r="AD79" s="25"/>
      <c r="AE79" s="25"/>
      <c r="AF79" s="25"/>
      <c r="AG79" s="25"/>
      <c r="AH79" s="25"/>
      <c r="AI79" s="25"/>
      <c r="AJ79" s="25"/>
      <c r="AK79" s="25"/>
      <c r="AL79" s="25"/>
      <c r="AM79" s="25"/>
      <c r="AN79" s="25"/>
      <c r="AO79" s="25"/>
      <c r="AP79" s="25"/>
      <c r="AQ79" s="25"/>
      <c r="AR79" s="25"/>
      <c r="AS79" s="25"/>
      <c r="AT79" s="25"/>
      <c r="AU79" s="25"/>
      <c r="AV79" s="25"/>
      <c r="AW79" s="25"/>
      <c r="AX79" s="25"/>
      <c r="AY79" s="25"/>
      <c r="AZ79" s="10"/>
    </row>
    <row r="80" spans="1:52" ht="12.75" customHeight="1">
      <c r="A80" s="4" t="s">
        <v>69</v>
      </c>
      <c r="B80" s="26">
        <v>0</v>
      </c>
      <c r="C80" s="26">
        <v>11.478</v>
      </c>
      <c r="D80" s="26">
        <v>0</v>
      </c>
      <c r="E80" s="26">
        <v>13.141</v>
      </c>
      <c r="F80" s="26">
        <v>0</v>
      </c>
      <c r="G80" s="26">
        <v>15.045</v>
      </c>
      <c r="H80" s="26">
        <v>0</v>
      </c>
      <c r="I80" s="26">
        <v>17.225999999999999</v>
      </c>
      <c r="J80" s="26">
        <v>0</v>
      </c>
      <c r="K80" s="26">
        <v>19.722000000000001</v>
      </c>
      <c r="L80" s="26">
        <v>130.04300000000001</v>
      </c>
      <c r="M80" s="26">
        <v>22.579000000000001</v>
      </c>
      <c r="N80" s="26">
        <v>0</v>
      </c>
      <c r="O80" s="26">
        <v>25.850999999999999</v>
      </c>
      <c r="P80" s="26">
        <v>0</v>
      </c>
      <c r="Q80" s="26">
        <v>29.597000000000001</v>
      </c>
      <c r="R80" s="26">
        <v>0</v>
      </c>
      <c r="S80" s="26">
        <v>33.884999999999998</v>
      </c>
      <c r="T80" s="26">
        <v>0</v>
      </c>
      <c r="U80" s="26">
        <v>38.795000000000002</v>
      </c>
      <c r="V80" s="26">
        <v>290.38299999999998</v>
      </c>
      <c r="W80" s="26">
        <v>44.417000000000002</v>
      </c>
      <c r="X80" s="26">
        <v>0</v>
      </c>
      <c r="Y80" s="26">
        <v>50.853000000000002</v>
      </c>
      <c r="Z80" s="26">
        <v>0</v>
      </c>
      <c r="AA80" s="26">
        <v>58.220999999999997</v>
      </c>
      <c r="AB80" s="26">
        <v>0</v>
      </c>
      <c r="AC80" s="26">
        <v>66.658000000000001</v>
      </c>
      <c r="AD80" s="26">
        <v>0</v>
      </c>
      <c r="AE80" s="26">
        <v>76.316000000000003</v>
      </c>
      <c r="AF80" s="26">
        <v>503.22399999999999</v>
      </c>
      <c r="AG80" s="26">
        <v>87.373999999999995</v>
      </c>
      <c r="AH80" s="26">
        <v>0</v>
      </c>
      <c r="AI80" s="26">
        <v>100.035</v>
      </c>
      <c r="AJ80" s="26">
        <v>0</v>
      </c>
      <c r="AK80" s="26">
        <v>114.53</v>
      </c>
      <c r="AL80" s="26">
        <v>0</v>
      </c>
      <c r="AM80" s="26">
        <v>131.126</v>
      </c>
      <c r="AN80" s="26">
        <v>0</v>
      </c>
      <c r="AO80" s="26">
        <v>150.126</v>
      </c>
      <c r="AP80" s="31">
        <v>3959.6750000000002</v>
      </c>
      <c r="AQ80" s="26">
        <v>171.87899999999999</v>
      </c>
      <c r="AR80" s="26">
        <v>0</v>
      </c>
      <c r="AS80" s="26">
        <v>196.78399999999999</v>
      </c>
      <c r="AT80" s="26">
        <v>0</v>
      </c>
      <c r="AU80" s="26">
        <v>225.298</v>
      </c>
      <c r="AV80" s="26">
        <v>0</v>
      </c>
      <c r="AW80" s="26">
        <v>257.94400000000002</v>
      </c>
      <c r="AX80" s="26">
        <v>0</v>
      </c>
      <c r="AY80" s="26">
        <v>295.32</v>
      </c>
      <c r="AZ80" s="10"/>
    </row>
    <row r="81" spans="1:52" ht="12.75" customHeight="1">
      <c r="A81" s="6" t="s">
        <v>73</v>
      </c>
      <c r="B81" s="20">
        <f t="shared" ref="B81:AY81" si="17">$B$19*$P$5</f>
        <v>6.8418656899999997</v>
      </c>
      <c r="C81" s="20">
        <f t="shared" si="17"/>
        <v>6.8418656899999997</v>
      </c>
      <c r="D81" s="20">
        <f t="shared" si="17"/>
        <v>6.8418656899999997</v>
      </c>
      <c r="E81" s="20">
        <f t="shared" si="17"/>
        <v>6.8418656899999997</v>
      </c>
      <c r="F81" s="20">
        <f t="shared" si="17"/>
        <v>6.8418656899999997</v>
      </c>
      <c r="G81" s="20">
        <f t="shared" si="17"/>
        <v>6.8418656899999997</v>
      </c>
      <c r="H81" s="20">
        <f t="shared" si="17"/>
        <v>6.8418656899999997</v>
      </c>
      <c r="I81" s="20">
        <f t="shared" si="17"/>
        <v>6.8418656899999997</v>
      </c>
      <c r="J81" s="20">
        <f t="shared" si="17"/>
        <v>6.8418656899999997</v>
      </c>
      <c r="K81" s="20">
        <f t="shared" si="17"/>
        <v>6.8418656899999997</v>
      </c>
      <c r="L81" s="20">
        <f t="shared" si="17"/>
        <v>6.8418656899999997</v>
      </c>
      <c r="M81" s="20">
        <f t="shared" si="17"/>
        <v>6.8418656899999997</v>
      </c>
      <c r="N81" s="20">
        <f t="shared" si="17"/>
        <v>6.8418656899999997</v>
      </c>
      <c r="O81" s="20">
        <f t="shared" si="17"/>
        <v>6.8418656899999997</v>
      </c>
      <c r="P81" s="20">
        <f t="shared" si="17"/>
        <v>6.8418656899999997</v>
      </c>
      <c r="Q81" s="20">
        <f t="shared" si="17"/>
        <v>6.8418656899999997</v>
      </c>
      <c r="R81" s="20">
        <f t="shared" si="17"/>
        <v>6.8418656899999997</v>
      </c>
      <c r="S81" s="20">
        <f t="shared" si="17"/>
        <v>6.8418656899999997</v>
      </c>
      <c r="T81" s="20">
        <f t="shared" si="17"/>
        <v>6.8418656899999997</v>
      </c>
      <c r="U81" s="20">
        <f t="shared" si="17"/>
        <v>6.8418656899999997</v>
      </c>
      <c r="V81" s="20">
        <f t="shared" si="17"/>
        <v>6.8418656899999997</v>
      </c>
      <c r="W81" s="20">
        <f t="shared" si="17"/>
        <v>6.8418656899999997</v>
      </c>
      <c r="X81" s="20">
        <f t="shared" si="17"/>
        <v>6.8418656899999997</v>
      </c>
      <c r="Y81" s="20">
        <f t="shared" si="17"/>
        <v>6.8418656899999997</v>
      </c>
      <c r="Z81" s="20">
        <f t="shared" si="17"/>
        <v>6.8418656899999997</v>
      </c>
      <c r="AA81" s="20">
        <f t="shared" si="17"/>
        <v>6.8418656899999997</v>
      </c>
      <c r="AB81" s="20">
        <f t="shared" si="17"/>
        <v>6.8418656899999997</v>
      </c>
      <c r="AC81" s="20">
        <f t="shared" si="17"/>
        <v>6.8418656899999997</v>
      </c>
      <c r="AD81" s="20">
        <f t="shared" si="17"/>
        <v>6.8418656899999997</v>
      </c>
      <c r="AE81" s="20">
        <f t="shared" si="17"/>
        <v>6.8418656899999997</v>
      </c>
      <c r="AF81" s="20">
        <f t="shared" si="17"/>
        <v>6.8418656899999997</v>
      </c>
      <c r="AG81" s="20">
        <f t="shared" si="17"/>
        <v>6.8418656899999997</v>
      </c>
      <c r="AH81" s="20">
        <f t="shared" si="17"/>
        <v>6.8418656899999997</v>
      </c>
      <c r="AI81" s="20">
        <f t="shared" si="17"/>
        <v>6.8418656899999997</v>
      </c>
      <c r="AJ81" s="20">
        <f t="shared" si="17"/>
        <v>6.8418656899999997</v>
      </c>
      <c r="AK81" s="20">
        <f t="shared" si="17"/>
        <v>6.8418656899999997</v>
      </c>
      <c r="AL81" s="20">
        <f t="shared" si="17"/>
        <v>6.8418656899999997</v>
      </c>
      <c r="AM81" s="20">
        <f t="shared" si="17"/>
        <v>6.8418656899999997</v>
      </c>
      <c r="AN81" s="20">
        <f t="shared" si="17"/>
        <v>6.8418656899999997</v>
      </c>
      <c r="AO81" s="20">
        <f t="shared" si="17"/>
        <v>6.8418656899999997</v>
      </c>
      <c r="AP81" s="20">
        <f t="shared" si="17"/>
        <v>6.8418656899999997</v>
      </c>
      <c r="AQ81" s="20">
        <f t="shared" si="17"/>
        <v>6.8418656899999997</v>
      </c>
      <c r="AR81" s="20">
        <f t="shared" si="17"/>
        <v>6.8418656899999997</v>
      </c>
      <c r="AS81" s="20">
        <f t="shared" si="17"/>
        <v>6.8418656899999997</v>
      </c>
      <c r="AT81" s="20">
        <f t="shared" si="17"/>
        <v>6.8418656899999997</v>
      </c>
      <c r="AU81" s="20">
        <f t="shared" si="17"/>
        <v>6.8418656899999997</v>
      </c>
      <c r="AV81" s="20">
        <f t="shared" si="17"/>
        <v>6.8418656899999997</v>
      </c>
      <c r="AW81" s="20">
        <f t="shared" si="17"/>
        <v>6.8418656899999997</v>
      </c>
      <c r="AX81" s="20">
        <f t="shared" si="17"/>
        <v>6.8418656899999997</v>
      </c>
      <c r="AY81" s="20">
        <f t="shared" si="17"/>
        <v>6.8418656899999997</v>
      </c>
      <c r="AZ81" s="18"/>
    </row>
    <row r="82" spans="1:52" ht="12.75" customHeight="1">
      <c r="A82" s="4" t="s">
        <v>75</v>
      </c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20">
        <v>884.88442459999999</v>
      </c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20">
        <v>884.88442459999999</v>
      </c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10"/>
    </row>
    <row r="83" spans="1:52" ht="12.75" customHeight="1">
      <c r="A83" s="13" t="s">
        <v>77</v>
      </c>
      <c r="B83" s="20">
        <f t="shared" ref="B83:AY83" si="18">$B$21*$P$5*$E$14</f>
        <v>3.36314979</v>
      </c>
      <c r="C83" s="20">
        <f t="shared" si="18"/>
        <v>3.36314979</v>
      </c>
      <c r="D83" s="20">
        <f t="shared" si="18"/>
        <v>3.36314979</v>
      </c>
      <c r="E83" s="20">
        <f t="shared" si="18"/>
        <v>3.36314979</v>
      </c>
      <c r="F83" s="20">
        <f t="shared" si="18"/>
        <v>3.36314979</v>
      </c>
      <c r="G83" s="20">
        <f t="shared" si="18"/>
        <v>3.36314979</v>
      </c>
      <c r="H83" s="20">
        <f t="shared" si="18"/>
        <v>3.36314979</v>
      </c>
      <c r="I83" s="20">
        <f t="shared" si="18"/>
        <v>3.36314979</v>
      </c>
      <c r="J83" s="20">
        <f t="shared" si="18"/>
        <v>3.36314979</v>
      </c>
      <c r="K83" s="20">
        <f t="shared" si="18"/>
        <v>3.36314979</v>
      </c>
      <c r="L83" s="20">
        <f t="shared" si="18"/>
        <v>3.36314979</v>
      </c>
      <c r="M83" s="20">
        <f t="shared" si="18"/>
        <v>3.36314979</v>
      </c>
      <c r="N83" s="20">
        <f t="shared" si="18"/>
        <v>3.36314979</v>
      </c>
      <c r="O83" s="20">
        <f t="shared" si="18"/>
        <v>3.36314979</v>
      </c>
      <c r="P83" s="20">
        <f t="shared" si="18"/>
        <v>3.36314979</v>
      </c>
      <c r="Q83" s="20">
        <f t="shared" si="18"/>
        <v>3.36314979</v>
      </c>
      <c r="R83" s="20">
        <f t="shared" si="18"/>
        <v>3.36314979</v>
      </c>
      <c r="S83" s="20">
        <f t="shared" si="18"/>
        <v>3.36314979</v>
      </c>
      <c r="T83" s="20">
        <f t="shared" si="18"/>
        <v>3.36314979</v>
      </c>
      <c r="U83" s="20">
        <f t="shared" si="18"/>
        <v>3.36314979</v>
      </c>
      <c r="V83" s="20">
        <f t="shared" si="18"/>
        <v>3.36314979</v>
      </c>
      <c r="W83" s="20">
        <f t="shared" si="18"/>
        <v>3.36314979</v>
      </c>
      <c r="X83" s="20">
        <f t="shared" si="18"/>
        <v>3.36314979</v>
      </c>
      <c r="Y83" s="20">
        <f t="shared" si="18"/>
        <v>3.36314979</v>
      </c>
      <c r="Z83" s="20">
        <f t="shared" si="18"/>
        <v>3.36314979</v>
      </c>
      <c r="AA83" s="20">
        <f t="shared" si="18"/>
        <v>3.36314979</v>
      </c>
      <c r="AB83" s="20">
        <f t="shared" si="18"/>
        <v>3.36314979</v>
      </c>
      <c r="AC83" s="20">
        <f t="shared" si="18"/>
        <v>3.36314979</v>
      </c>
      <c r="AD83" s="20">
        <f t="shared" si="18"/>
        <v>3.36314979</v>
      </c>
      <c r="AE83" s="20">
        <f t="shared" si="18"/>
        <v>3.36314979</v>
      </c>
      <c r="AF83" s="20">
        <f t="shared" si="18"/>
        <v>3.36314979</v>
      </c>
      <c r="AG83" s="20">
        <f t="shared" si="18"/>
        <v>3.36314979</v>
      </c>
      <c r="AH83" s="20">
        <f t="shared" si="18"/>
        <v>3.36314979</v>
      </c>
      <c r="AI83" s="20">
        <f t="shared" si="18"/>
        <v>3.36314979</v>
      </c>
      <c r="AJ83" s="20">
        <f t="shared" si="18"/>
        <v>3.36314979</v>
      </c>
      <c r="AK83" s="20">
        <f t="shared" si="18"/>
        <v>3.36314979</v>
      </c>
      <c r="AL83" s="20">
        <f t="shared" si="18"/>
        <v>3.36314979</v>
      </c>
      <c r="AM83" s="20">
        <f t="shared" si="18"/>
        <v>3.36314979</v>
      </c>
      <c r="AN83" s="20">
        <f t="shared" si="18"/>
        <v>3.36314979</v>
      </c>
      <c r="AO83" s="20">
        <f t="shared" si="18"/>
        <v>3.36314979</v>
      </c>
      <c r="AP83" s="20">
        <f t="shared" si="18"/>
        <v>3.36314979</v>
      </c>
      <c r="AQ83" s="20">
        <f t="shared" si="18"/>
        <v>3.36314979</v>
      </c>
      <c r="AR83" s="20">
        <f t="shared" si="18"/>
        <v>3.36314979</v>
      </c>
      <c r="AS83" s="20">
        <f t="shared" si="18"/>
        <v>3.36314979</v>
      </c>
      <c r="AT83" s="20">
        <f t="shared" si="18"/>
        <v>3.36314979</v>
      </c>
      <c r="AU83" s="20">
        <f t="shared" si="18"/>
        <v>3.36314979</v>
      </c>
      <c r="AV83" s="20">
        <f t="shared" si="18"/>
        <v>3.36314979</v>
      </c>
      <c r="AW83" s="20">
        <f t="shared" si="18"/>
        <v>3.36314979</v>
      </c>
      <c r="AX83" s="20">
        <f t="shared" si="18"/>
        <v>3.36314979</v>
      </c>
      <c r="AY83" s="20">
        <f t="shared" si="18"/>
        <v>3.36314979</v>
      </c>
      <c r="AZ83" s="18"/>
    </row>
    <row r="84" spans="1:52" ht="12.75" customHeight="1">
      <c r="A84" s="2" t="s">
        <v>143</v>
      </c>
      <c r="B84" s="20">
        <f t="shared" ref="B84:AY84" si="19">SUM(B80:B83)</f>
        <v>10.20501548</v>
      </c>
      <c r="C84" s="20">
        <f t="shared" si="19"/>
        <v>21.683015480000002</v>
      </c>
      <c r="D84" s="20">
        <f t="shared" si="19"/>
        <v>10.20501548</v>
      </c>
      <c r="E84" s="20">
        <f t="shared" si="19"/>
        <v>23.346015480000002</v>
      </c>
      <c r="F84" s="20">
        <f t="shared" si="19"/>
        <v>10.20501548</v>
      </c>
      <c r="G84" s="20">
        <f t="shared" si="19"/>
        <v>25.250015480000002</v>
      </c>
      <c r="H84" s="20">
        <f t="shared" si="19"/>
        <v>10.20501548</v>
      </c>
      <c r="I84" s="20">
        <f t="shared" si="19"/>
        <v>27.431015479999999</v>
      </c>
      <c r="J84" s="20">
        <f t="shared" si="19"/>
        <v>10.20501548</v>
      </c>
      <c r="K84" s="20">
        <f t="shared" si="19"/>
        <v>29.927015480000001</v>
      </c>
      <c r="L84" s="20">
        <f t="shared" si="19"/>
        <v>140.24801547999999</v>
      </c>
      <c r="M84" s="20">
        <f t="shared" si="19"/>
        <v>32.784015480000001</v>
      </c>
      <c r="N84" s="20">
        <f t="shared" si="19"/>
        <v>10.20501548</v>
      </c>
      <c r="O84" s="20">
        <f t="shared" si="19"/>
        <v>36.056015479999999</v>
      </c>
      <c r="P84" s="20">
        <f t="shared" si="19"/>
        <v>10.20501548</v>
      </c>
      <c r="Q84" s="20">
        <f t="shared" si="19"/>
        <v>39.802015480000001</v>
      </c>
      <c r="R84" s="20">
        <f t="shared" si="19"/>
        <v>10.20501548</v>
      </c>
      <c r="S84" s="20">
        <f t="shared" si="19"/>
        <v>44.090015479999998</v>
      </c>
      <c r="T84" s="20">
        <f t="shared" si="19"/>
        <v>10.20501548</v>
      </c>
      <c r="U84" s="20">
        <f t="shared" si="19"/>
        <v>933.88444007999999</v>
      </c>
      <c r="V84" s="20">
        <f t="shared" si="19"/>
        <v>300.58801548000002</v>
      </c>
      <c r="W84" s="20">
        <f t="shared" si="19"/>
        <v>54.622015480000002</v>
      </c>
      <c r="X84" s="20">
        <f t="shared" si="19"/>
        <v>10.20501548</v>
      </c>
      <c r="Y84" s="20">
        <f t="shared" si="19"/>
        <v>61.058015480000002</v>
      </c>
      <c r="Z84" s="20">
        <f t="shared" si="19"/>
        <v>10.20501548</v>
      </c>
      <c r="AA84" s="20">
        <f t="shared" si="19"/>
        <v>68.42601547999999</v>
      </c>
      <c r="AB84" s="20">
        <f t="shared" si="19"/>
        <v>10.20501548</v>
      </c>
      <c r="AC84" s="20">
        <f t="shared" si="19"/>
        <v>76.863015480000001</v>
      </c>
      <c r="AD84" s="20">
        <f t="shared" si="19"/>
        <v>10.20501548</v>
      </c>
      <c r="AE84" s="20">
        <f t="shared" si="19"/>
        <v>86.521015480000003</v>
      </c>
      <c r="AF84" s="20">
        <f t="shared" si="19"/>
        <v>513.42901547999998</v>
      </c>
      <c r="AG84" s="20">
        <f t="shared" si="19"/>
        <v>97.579015479999995</v>
      </c>
      <c r="AH84" s="20">
        <f t="shared" si="19"/>
        <v>10.20501548</v>
      </c>
      <c r="AI84" s="20">
        <f t="shared" si="19"/>
        <v>110.24001548</v>
      </c>
      <c r="AJ84" s="20">
        <f t="shared" si="19"/>
        <v>10.20501548</v>
      </c>
      <c r="AK84" s="20">
        <f t="shared" si="19"/>
        <v>124.73501548</v>
      </c>
      <c r="AL84" s="20">
        <f t="shared" si="19"/>
        <v>10.20501548</v>
      </c>
      <c r="AM84" s="20">
        <f t="shared" si="19"/>
        <v>141.33101547999999</v>
      </c>
      <c r="AN84" s="20">
        <f t="shared" si="19"/>
        <v>10.20501548</v>
      </c>
      <c r="AO84" s="20">
        <f t="shared" si="19"/>
        <v>1045.21544008</v>
      </c>
      <c r="AP84" s="20">
        <f t="shared" si="19"/>
        <v>3969.8800154800001</v>
      </c>
      <c r="AQ84" s="20">
        <f t="shared" si="19"/>
        <v>182.08401547999998</v>
      </c>
      <c r="AR84" s="20">
        <f t="shared" si="19"/>
        <v>10.20501548</v>
      </c>
      <c r="AS84" s="20">
        <f t="shared" si="19"/>
        <v>206.98901547999998</v>
      </c>
      <c r="AT84" s="20">
        <f t="shared" si="19"/>
        <v>10.20501548</v>
      </c>
      <c r="AU84" s="20">
        <f t="shared" si="19"/>
        <v>235.50301547999999</v>
      </c>
      <c r="AV84" s="20">
        <f t="shared" si="19"/>
        <v>10.20501548</v>
      </c>
      <c r="AW84" s="20">
        <f t="shared" si="19"/>
        <v>268.14901548000006</v>
      </c>
      <c r="AX84" s="20">
        <f t="shared" si="19"/>
        <v>10.20501548</v>
      </c>
      <c r="AY84" s="20">
        <f t="shared" si="19"/>
        <v>305.52501548000004</v>
      </c>
      <c r="AZ84" s="18"/>
    </row>
    <row r="85" spans="1:52" ht="12.75" customHeight="1"/>
    <row r="86" spans="1:52" ht="12.75" customHeight="1">
      <c r="A86" s="4" t="s">
        <v>144</v>
      </c>
      <c r="B86" s="4">
        <f t="shared" ref="B86:AY86" si="20">1/(1+$B$30)^B73</f>
        <v>1</v>
      </c>
      <c r="C86" s="20">
        <f t="shared" si="20"/>
        <v>0.970873786407767</v>
      </c>
      <c r="D86" s="20">
        <f t="shared" si="20"/>
        <v>0.94259590913375435</v>
      </c>
      <c r="E86" s="20">
        <f t="shared" si="20"/>
        <v>0.91514165935315961</v>
      </c>
      <c r="F86" s="20">
        <f t="shared" si="20"/>
        <v>0.888487047915689</v>
      </c>
      <c r="G86" s="20">
        <f t="shared" si="20"/>
        <v>0.86260878438416411</v>
      </c>
      <c r="H86" s="20">
        <f t="shared" si="20"/>
        <v>0.83748425668365445</v>
      </c>
      <c r="I86" s="20">
        <f t="shared" si="20"/>
        <v>0.81309151134335378</v>
      </c>
      <c r="J86" s="20">
        <f t="shared" si="20"/>
        <v>0.78940923431393573</v>
      </c>
      <c r="K86" s="20">
        <f t="shared" si="20"/>
        <v>0.76641673234362695</v>
      </c>
      <c r="L86" s="20">
        <f t="shared" si="20"/>
        <v>0.74409391489672516</v>
      </c>
      <c r="M86" s="20">
        <f t="shared" si="20"/>
        <v>0.72242127659876232</v>
      </c>
      <c r="N86" s="20">
        <f t="shared" si="20"/>
        <v>0.70137988019297326</v>
      </c>
      <c r="O86" s="20">
        <f t="shared" si="20"/>
        <v>0.68095133999317792</v>
      </c>
      <c r="P86" s="20">
        <f t="shared" si="20"/>
        <v>0.66111780581861923</v>
      </c>
      <c r="Q86" s="20">
        <f t="shared" si="20"/>
        <v>0.64186194739671765</v>
      </c>
      <c r="R86" s="20">
        <f t="shared" si="20"/>
        <v>0.62316693922011435</v>
      </c>
      <c r="S86" s="20">
        <f t="shared" si="20"/>
        <v>0.60501644584477121</v>
      </c>
      <c r="T86" s="20">
        <f t="shared" si="20"/>
        <v>0.5873946076162827</v>
      </c>
      <c r="U86" s="20">
        <f t="shared" si="20"/>
        <v>0.57028602681192497</v>
      </c>
      <c r="V86" s="20">
        <f t="shared" si="20"/>
        <v>0.55367575418633497</v>
      </c>
      <c r="W86" s="20">
        <f t="shared" si="20"/>
        <v>0.5375492759090631</v>
      </c>
      <c r="X86" s="20">
        <f t="shared" si="20"/>
        <v>0.52189250088258554</v>
      </c>
      <c r="Y86" s="20">
        <f t="shared" si="20"/>
        <v>0.50669174842969467</v>
      </c>
      <c r="Z86" s="20">
        <f t="shared" si="20"/>
        <v>0.49193373633950943</v>
      </c>
      <c r="AA86" s="20">
        <f t="shared" si="20"/>
        <v>0.47760556926165965</v>
      </c>
      <c r="AB86" s="20">
        <f t="shared" si="20"/>
        <v>0.46369472743850448</v>
      </c>
      <c r="AC86" s="20">
        <f t="shared" si="20"/>
        <v>0.45018905576553836</v>
      </c>
      <c r="AD86" s="20">
        <f t="shared" si="20"/>
        <v>0.4370767531704256</v>
      </c>
      <c r="AE86" s="20">
        <f t="shared" si="20"/>
        <v>0.42434636230138412</v>
      </c>
      <c r="AF86" s="20">
        <f t="shared" si="20"/>
        <v>0.41198675951590691</v>
      </c>
      <c r="AG86" s="20">
        <f t="shared" si="20"/>
        <v>0.39998714516107459</v>
      </c>
      <c r="AH86" s="20">
        <f t="shared" si="20"/>
        <v>0.38833703413696569</v>
      </c>
      <c r="AI86" s="20">
        <f t="shared" si="20"/>
        <v>0.37702624673491814</v>
      </c>
      <c r="AJ86" s="20">
        <f t="shared" si="20"/>
        <v>0.36604489974263904</v>
      </c>
      <c r="AK86" s="20">
        <f t="shared" si="20"/>
        <v>0.35538339780838735</v>
      </c>
      <c r="AL86" s="20">
        <f t="shared" si="20"/>
        <v>0.34503242505668674</v>
      </c>
      <c r="AM86" s="20">
        <f t="shared" si="20"/>
        <v>0.33498293694823961</v>
      </c>
      <c r="AN86" s="20">
        <f t="shared" si="20"/>
        <v>0.3252261523769317</v>
      </c>
      <c r="AO86" s="20">
        <f t="shared" si="20"/>
        <v>0.31575354599702099</v>
      </c>
      <c r="AP86" s="20">
        <f t="shared" si="20"/>
        <v>0.30655684077380685</v>
      </c>
      <c r="AQ86" s="20">
        <f t="shared" si="20"/>
        <v>0.29762800075126877</v>
      </c>
      <c r="AR86" s="20">
        <f t="shared" si="20"/>
        <v>0.28895922403035801</v>
      </c>
      <c r="AS86" s="20">
        <f t="shared" si="20"/>
        <v>0.28054293595180391</v>
      </c>
      <c r="AT86" s="20">
        <f t="shared" si="20"/>
        <v>0.27237178247747956</v>
      </c>
      <c r="AU86" s="20">
        <f t="shared" si="20"/>
        <v>0.26443862376454325</v>
      </c>
      <c r="AV86" s="20">
        <f t="shared" si="20"/>
        <v>0.25673652792674101</v>
      </c>
      <c r="AW86" s="20">
        <f t="shared" si="20"/>
        <v>0.24925876497741845</v>
      </c>
      <c r="AX86" s="20">
        <f t="shared" si="20"/>
        <v>0.24199880094894996</v>
      </c>
      <c r="AY86" s="20">
        <f t="shared" si="20"/>
        <v>0.2349502921834466</v>
      </c>
      <c r="AZ86" s="18"/>
    </row>
    <row r="87" spans="1:52" ht="12.75" customHeight="1">
      <c r="A87" s="4" t="s">
        <v>145</v>
      </c>
      <c r="B87" s="20">
        <f t="shared" ref="B87:AY87" si="21">B78*B86</f>
        <v>418.19722234</v>
      </c>
      <c r="C87" s="20">
        <f t="shared" si="21"/>
        <v>4.4049731456310672</v>
      </c>
      <c r="D87" s="20">
        <f t="shared" si="21"/>
        <v>4.2766729569233659</v>
      </c>
      <c r="E87" s="20">
        <f t="shared" si="21"/>
        <v>4.152109666915889</v>
      </c>
      <c r="F87" s="20">
        <f t="shared" si="21"/>
        <v>4.0311744338989222</v>
      </c>
      <c r="G87" s="20">
        <f t="shared" si="21"/>
        <v>3.9137615863096333</v>
      </c>
      <c r="H87" s="20">
        <f t="shared" si="21"/>
        <v>3.799768530397702</v>
      </c>
      <c r="I87" s="20">
        <f t="shared" si="21"/>
        <v>3.6890956605802931</v>
      </c>
      <c r="J87" s="20">
        <f t="shared" si="21"/>
        <v>3.5816462724080513</v>
      </c>
      <c r="K87" s="20">
        <f t="shared" si="21"/>
        <v>3.4773264780660695</v>
      </c>
      <c r="L87" s="20">
        <f t="shared" si="21"/>
        <v>3.3760451243359899</v>
      </c>
      <c r="M87" s="20">
        <f t="shared" si="21"/>
        <v>3.2777137129475631</v>
      </c>
      <c r="N87" s="20">
        <f t="shared" si="21"/>
        <v>3.1822463232500615</v>
      </c>
      <c r="O87" s="20">
        <f t="shared" si="21"/>
        <v>3.0895595371359823</v>
      </c>
      <c r="P87" s="20">
        <f t="shared" si="21"/>
        <v>2.9995723661514386</v>
      </c>
      <c r="Q87" s="20">
        <f t="shared" si="21"/>
        <v>2.9122061807295516</v>
      </c>
      <c r="R87" s="20">
        <f t="shared" si="21"/>
        <v>2.8273846414850023</v>
      </c>
      <c r="S87" s="20">
        <f t="shared" si="21"/>
        <v>2.7450336325097111</v>
      </c>
      <c r="T87" s="20">
        <f t="shared" si="21"/>
        <v>2.6650811966113697</v>
      </c>
      <c r="U87" s="20">
        <f t="shared" si="21"/>
        <v>2.5874574724382233</v>
      </c>
      <c r="V87" s="20">
        <f t="shared" si="21"/>
        <v>2.5120946334351681</v>
      </c>
      <c r="W87" s="20">
        <f t="shared" si="21"/>
        <v>2.4389268285778334</v>
      </c>
      <c r="X87" s="20">
        <f t="shared" si="21"/>
        <v>2.3678901248328481</v>
      </c>
      <c r="Y87" s="20">
        <f t="shared" si="21"/>
        <v>2.2989224512940272</v>
      </c>
      <c r="Z87" s="20">
        <f t="shared" si="21"/>
        <v>2.2319635449456574</v>
      </c>
      <c r="AA87" s="20">
        <f t="shared" si="21"/>
        <v>2.1669548980054927</v>
      </c>
      <c r="AB87" s="20">
        <f t="shared" si="21"/>
        <v>2.1038397068014492</v>
      </c>
      <c r="AC87" s="20">
        <f t="shared" si="21"/>
        <v>2.0425628221373295</v>
      </c>
      <c r="AD87" s="20">
        <f t="shared" si="21"/>
        <v>1.9830707011042032</v>
      </c>
      <c r="AE87" s="20">
        <f t="shared" si="21"/>
        <v>1.9253113602953433</v>
      </c>
      <c r="AF87" s="20">
        <f t="shared" si="21"/>
        <v>1.8692343303838284</v>
      </c>
      <c r="AG87" s="20">
        <f t="shared" si="21"/>
        <v>1.8147906120231341</v>
      </c>
      <c r="AH87" s="20">
        <f t="shared" si="21"/>
        <v>1.7619326330321692</v>
      </c>
      <c r="AI87" s="20">
        <f t="shared" si="21"/>
        <v>1.7106142068273487</v>
      </c>
      <c r="AJ87" s="20">
        <f t="shared" si="21"/>
        <v>1.6607904920653875</v>
      </c>
      <c r="AK87" s="20">
        <f t="shared" si="21"/>
        <v>1.6124179534615408</v>
      </c>
      <c r="AL87" s="20">
        <f t="shared" si="21"/>
        <v>1.5654543237490688</v>
      </c>
      <c r="AM87" s="20">
        <f t="shared" si="21"/>
        <v>1.5198585667466691</v>
      </c>
      <c r="AN87" s="20">
        <f t="shared" si="21"/>
        <v>1.4755908415016206</v>
      </c>
      <c r="AO87" s="20">
        <f t="shared" si="21"/>
        <v>1.4326124674773011</v>
      </c>
      <c r="AP87" s="20">
        <f t="shared" si="21"/>
        <v>1.3908858907546615</v>
      </c>
      <c r="AQ87" s="20">
        <f t="shared" si="21"/>
        <v>1.3503746512181181</v>
      </c>
      <c r="AR87" s="20">
        <f t="shared" si="21"/>
        <v>1.3110433506972019</v>
      </c>
      <c r="AS87" s="20">
        <f t="shared" si="21"/>
        <v>1.2728576220361183</v>
      </c>
      <c r="AT87" s="20">
        <f t="shared" si="21"/>
        <v>1.2357840990641928</v>
      </c>
      <c r="AU87" s="20">
        <f t="shared" si="21"/>
        <v>1.1997903874409637</v>
      </c>
      <c r="AV87" s="20">
        <f t="shared" si="21"/>
        <v>1.1648450363504503</v>
      </c>
      <c r="AW87" s="20">
        <f t="shared" si="21"/>
        <v>1.1309175110198546</v>
      </c>
      <c r="AX87" s="20">
        <f t="shared" si="21"/>
        <v>1.0979781660386938</v>
      </c>
      <c r="AY87" s="20">
        <f t="shared" si="21"/>
        <v>1.0659982194550426</v>
      </c>
      <c r="AZ87" s="18"/>
    </row>
    <row r="88" spans="1:52" ht="12.75" customHeight="1">
      <c r="A88" s="4" t="s">
        <v>146</v>
      </c>
      <c r="B88" s="20">
        <f t="shared" ref="B88:AY88" si="22">B84*B86</f>
        <v>10.20501548</v>
      </c>
      <c r="C88" s="20">
        <f t="shared" si="22"/>
        <v>21.051471339805826</v>
      </c>
      <c r="D88" s="20">
        <f t="shared" si="22"/>
        <v>9.6192058440946369</v>
      </c>
      <c r="E88" s="20">
        <f t="shared" si="22"/>
        <v>21.364911345651752</v>
      </c>
      <c r="F88" s="20">
        <f t="shared" si="22"/>
        <v>9.0670240777591076</v>
      </c>
      <c r="G88" s="20">
        <f t="shared" si="22"/>
        <v>21.780885158884129</v>
      </c>
      <c r="H88" s="20">
        <f t="shared" si="22"/>
        <v>8.5465398037129869</v>
      </c>
      <c r="I88" s="20">
        <f t="shared" si="22"/>
        <v>22.303925834316132</v>
      </c>
      <c r="J88" s="20">
        <f t="shared" si="22"/>
        <v>8.0559334562286615</v>
      </c>
      <c r="K88" s="20">
        <f t="shared" si="22"/>
        <v>22.936565412978741</v>
      </c>
      <c r="L88" s="20">
        <f t="shared" si="22"/>
        <v>104.3576948950097</v>
      </c>
      <c r="M88" s="20">
        <f t="shared" si="22"/>
        <v>23.683870315095188</v>
      </c>
      <c r="N88" s="20">
        <f t="shared" si="22"/>
        <v>7.1575925347298375</v>
      </c>
      <c r="O88" s="20">
        <f t="shared" si="22"/>
        <v>24.552392055920766</v>
      </c>
      <c r="P88" s="20">
        <f t="shared" si="22"/>
        <v>6.7467174424826437</v>
      </c>
      <c r="Q88" s="20">
        <f t="shared" si="22"/>
        <v>25.547399166307102</v>
      </c>
      <c r="R88" s="20">
        <f t="shared" si="22"/>
        <v>6.359428261365486</v>
      </c>
      <c r="S88" s="20">
        <f t="shared" si="22"/>
        <v>26.675184462950543</v>
      </c>
      <c r="T88" s="20">
        <f t="shared" si="22"/>
        <v>5.9943710635926912</v>
      </c>
      <c r="U88" s="20">
        <f t="shared" si="22"/>
        <v>532.58124683470237</v>
      </c>
      <c r="V88" s="20">
        <f t="shared" si="22"/>
        <v>166.42829617026274</v>
      </c>
      <c r="W88" s="20">
        <f t="shared" si="22"/>
        <v>29.362024869967637</v>
      </c>
      <c r="X88" s="20">
        <f t="shared" si="22"/>
        <v>5.325921050402699</v>
      </c>
      <c r="Y88" s="20">
        <f t="shared" si="22"/>
        <v>30.937592619208562</v>
      </c>
      <c r="Z88" s="20">
        <f t="shared" si="22"/>
        <v>5.0201913944789327</v>
      </c>
      <c r="AA88" s="20">
        <f t="shared" si="22"/>
        <v>32.680646075632531</v>
      </c>
      <c r="AB88" s="20">
        <f t="shared" si="22"/>
        <v>4.7320118715043193</v>
      </c>
      <c r="AC88" s="20">
        <f t="shared" si="22"/>
        <v>34.602888362233159</v>
      </c>
      <c r="AD88" s="20">
        <f t="shared" si="22"/>
        <v>4.4603750320523323</v>
      </c>
      <c r="AE88" s="20">
        <f t="shared" si="22"/>
        <v>36.714878181559747</v>
      </c>
      <c r="AF88" s="20">
        <f t="shared" si="22"/>
        <v>211.5259563290476</v>
      </c>
      <c r="AG88" s="20">
        <f t="shared" si="22"/>
        <v>39.030351829473503</v>
      </c>
      <c r="AH88" s="20">
        <f t="shared" si="22"/>
        <v>3.9629854448250232</v>
      </c>
      <c r="AI88" s="20">
        <f t="shared" si="22"/>
        <v>41.563379276423674</v>
      </c>
      <c r="AJ88" s="20">
        <f t="shared" si="22"/>
        <v>3.7354938682486796</v>
      </c>
      <c r="AK88" s="20">
        <f t="shared" si="22"/>
        <v>44.328753626964193</v>
      </c>
      <c r="AL88" s="20">
        <f t="shared" si="22"/>
        <v>3.5210612388054283</v>
      </c>
      <c r="AM88" s="20">
        <f t="shared" si="22"/>
        <v>47.343478647367512</v>
      </c>
      <c r="AN88" s="20">
        <f t="shared" si="22"/>
        <v>3.3189379195074267</v>
      </c>
      <c r="AO88" s="20">
        <f t="shared" si="22"/>
        <v>330.03048153609683</v>
      </c>
      <c r="AP88" s="20">
        <f t="shared" si="22"/>
        <v>1216.9938757966202</v>
      </c>
      <c r="AQ88" s="20">
        <f t="shared" si="22"/>
        <v>54.19330149607547</v>
      </c>
      <c r="AR88" s="20">
        <f t="shared" si="22"/>
        <v>2.9488333543185914</v>
      </c>
      <c r="AS88" s="20">
        <f t="shared" si="22"/>
        <v>58.06930611253258</v>
      </c>
      <c r="AT88" s="20">
        <f t="shared" si="22"/>
        <v>2.7795582564978716</v>
      </c>
      <c r="AU88" s="20">
        <f t="shared" si="22"/>
        <v>62.27609330593112</v>
      </c>
      <c r="AV88" s="20">
        <f t="shared" si="22"/>
        <v>2.6200002417738442</v>
      </c>
      <c r="AW88" s="20">
        <f t="shared" si="22"/>
        <v>66.838492428455481</v>
      </c>
      <c r="AX88" s="20">
        <f t="shared" si="22"/>
        <v>2.4696015098254729</v>
      </c>
      <c r="AY88" s="20">
        <f t="shared" si="22"/>
        <v>71.783191656378051</v>
      </c>
      <c r="AZ88" s="18"/>
    </row>
    <row r="89" spans="1:52" ht="12.75" customHeight="1"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  <c r="AG89" s="17"/>
      <c r="AH89" s="17"/>
      <c r="AI89" s="17"/>
      <c r="AJ89" s="17"/>
      <c r="AK89" s="17"/>
      <c r="AL89" s="17"/>
      <c r="AM89" s="17"/>
      <c r="AN89" s="17"/>
      <c r="AO89" s="17"/>
      <c r="AP89" s="17"/>
      <c r="AQ89" s="17"/>
      <c r="AR89" s="17"/>
      <c r="AS89" s="17"/>
      <c r="AT89" s="17"/>
      <c r="AU89" s="17"/>
      <c r="AV89" s="17"/>
      <c r="AW89" s="17"/>
      <c r="AX89" s="17"/>
      <c r="AY89" s="17"/>
      <c r="AZ89" s="17"/>
    </row>
    <row r="90" spans="1:52" ht="12.75" customHeight="1">
      <c r="A90" s="4" t="s">
        <v>147</v>
      </c>
      <c r="B90" s="4">
        <f t="shared" ref="B90:AY90" si="23">1/(1+$B$31)^B38</f>
        <v>1</v>
      </c>
      <c r="C90" s="20">
        <f t="shared" si="23"/>
        <v>0.92592592592592582</v>
      </c>
      <c r="D90" s="20">
        <f t="shared" si="23"/>
        <v>0.85733882030178321</v>
      </c>
      <c r="E90" s="20">
        <f t="shared" si="23"/>
        <v>0.79383224102016958</v>
      </c>
      <c r="F90" s="20">
        <f t="shared" si="23"/>
        <v>0.73502985279645328</v>
      </c>
      <c r="G90" s="20">
        <f t="shared" si="23"/>
        <v>0.68058319703375303</v>
      </c>
      <c r="H90" s="20">
        <f t="shared" si="23"/>
        <v>0.63016962688310452</v>
      </c>
      <c r="I90" s="20">
        <f t="shared" si="23"/>
        <v>0.58349039526213387</v>
      </c>
      <c r="J90" s="20">
        <f t="shared" si="23"/>
        <v>0.54026888450197574</v>
      </c>
      <c r="K90" s="20">
        <f t="shared" si="23"/>
        <v>0.50024896713145905</v>
      </c>
      <c r="L90" s="20">
        <f t="shared" si="23"/>
        <v>0.46319348808468425</v>
      </c>
      <c r="M90" s="20">
        <f t="shared" si="23"/>
        <v>0.42888285933767062</v>
      </c>
      <c r="N90" s="20">
        <f t="shared" si="23"/>
        <v>0.39711375864599124</v>
      </c>
      <c r="O90" s="20">
        <f t="shared" si="23"/>
        <v>0.36769792467221413</v>
      </c>
      <c r="P90" s="20">
        <f t="shared" si="23"/>
        <v>0.34046104136316119</v>
      </c>
      <c r="Q90" s="20">
        <f t="shared" si="23"/>
        <v>0.31524170496588994</v>
      </c>
      <c r="R90" s="20">
        <f t="shared" si="23"/>
        <v>0.29189046756100923</v>
      </c>
      <c r="S90" s="20">
        <f t="shared" si="23"/>
        <v>0.27026895144537894</v>
      </c>
      <c r="T90" s="20">
        <f t="shared" si="23"/>
        <v>0.25024902911609154</v>
      </c>
      <c r="U90" s="20">
        <f t="shared" si="23"/>
        <v>0.23171206399638106</v>
      </c>
      <c r="V90" s="20">
        <f t="shared" si="23"/>
        <v>0.21454820740405653</v>
      </c>
      <c r="W90" s="20">
        <f t="shared" si="23"/>
        <v>0.19865574759634863</v>
      </c>
      <c r="X90" s="20">
        <f t="shared" si="23"/>
        <v>0.18394050703365611</v>
      </c>
      <c r="Y90" s="20">
        <f t="shared" si="23"/>
        <v>0.17031528429042234</v>
      </c>
      <c r="Z90" s="20">
        <f t="shared" si="23"/>
        <v>0.1576993373059466</v>
      </c>
      <c r="AA90" s="20">
        <f t="shared" si="23"/>
        <v>0.1460179049129135</v>
      </c>
      <c r="AB90" s="20">
        <f t="shared" si="23"/>
        <v>0.13520176380825324</v>
      </c>
      <c r="AC90" s="20">
        <f t="shared" si="23"/>
        <v>0.12518681834097523</v>
      </c>
      <c r="AD90" s="20">
        <f t="shared" si="23"/>
        <v>0.11591372068608817</v>
      </c>
      <c r="AE90" s="20">
        <f t="shared" si="23"/>
        <v>0.10732751915378534</v>
      </c>
      <c r="AF90" s="20">
        <f t="shared" si="23"/>
        <v>9.9377332549801231E-2</v>
      </c>
      <c r="AG90" s="20">
        <f t="shared" si="23"/>
        <v>9.2016048657223348E-2</v>
      </c>
      <c r="AH90" s="20">
        <f t="shared" si="23"/>
        <v>8.5200045052984577E-2</v>
      </c>
      <c r="AI90" s="20">
        <f t="shared" si="23"/>
        <v>7.8888930604615354E-2</v>
      </c>
      <c r="AJ90" s="20">
        <f t="shared" si="23"/>
        <v>7.3045306115384581E-2</v>
      </c>
      <c r="AK90" s="20">
        <f t="shared" si="23"/>
        <v>6.7634542699430159E-2</v>
      </c>
      <c r="AL90" s="20">
        <f t="shared" si="23"/>
        <v>6.2624576573546434E-2</v>
      </c>
      <c r="AM90" s="20">
        <f t="shared" si="23"/>
        <v>5.7985719049580033E-2</v>
      </c>
      <c r="AN90" s="20">
        <f t="shared" si="23"/>
        <v>5.3690480601462989E-2</v>
      </c>
      <c r="AO90" s="20">
        <f t="shared" si="23"/>
        <v>4.9713407964317585E-2</v>
      </c>
      <c r="AP90" s="20">
        <f t="shared" si="23"/>
        <v>4.6030933300294057E-2</v>
      </c>
      <c r="AQ90" s="20">
        <f t="shared" si="23"/>
        <v>4.2621234537309309E-2</v>
      </c>
      <c r="AR90" s="20">
        <f t="shared" si="23"/>
        <v>3.9464106053064177E-2</v>
      </c>
      <c r="AS90" s="20">
        <f t="shared" si="23"/>
        <v>3.6540838938022388E-2</v>
      </c>
      <c r="AT90" s="20">
        <f t="shared" si="23"/>
        <v>3.3834110127798502E-2</v>
      </c>
      <c r="AU90" s="20">
        <f t="shared" si="23"/>
        <v>3.1327879747961578E-2</v>
      </c>
      <c r="AV90" s="20">
        <f t="shared" si="23"/>
        <v>2.900729606292738E-2</v>
      </c>
      <c r="AW90" s="20">
        <f t="shared" si="23"/>
        <v>2.6858607465673496E-2</v>
      </c>
      <c r="AX90" s="20">
        <f t="shared" si="23"/>
        <v>2.4869080986734723E-2</v>
      </c>
      <c r="AY90" s="20">
        <f t="shared" si="23"/>
        <v>2.3026926839569185E-2</v>
      </c>
      <c r="AZ90" s="18"/>
    </row>
    <row r="91" spans="1:52" ht="12.75" customHeight="1">
      <c r="A91" s="4" t="s">
        <v>148</v>
      </c>
      <c r="B91" s="20">
        <f t="shared" ref="B91:AY91" si="24">B90*B78</f>
        <v>418.19722234</v>
      </c>
      <c r="C91" s="20">
        <f t="shared" si="24"/>
        <v>4.2010392037037025</v>
      </c>
      <c r="D91" s="20">
        <f t="shared" si="24"/>
        <v>3.8898511145404653</v>
      </c>
      <c r="E91" s="20">
        <f t="shared" si="24"/>
        <v>3.6017139949448751</v>
      </c>
      <c r="F91" s="20">
        <f t="shared" si="24"/>
        <v>3.3349203656896989</v>
      </c>
      <c r="G91" s="20">
        <f t="shared" si="24"/>
        <v>3.0878892274904617</v>
      </c>
      <c r="H91" s="20">
        <f t="shared" si="24"/>
        <v>2.8591566921207976</v>
      </c>
      <c r="I91" s="20">
        <f t="shared" si="24"/>
        <v>2.6473673075192572</v>
      </c>
      <c r="J91" s="20">
        <f t="shared" si="24"/>
        <v>2.4512660254807934</v>
      </c>
      <c r="K91" s="20">
        <f t="shared" si="24"/>
        <v>2.2696907643340682</v>
      </c>
      <c r="L91" s="20">
        <f t="shared" si="24"/>
        <v>2.1015655225315442</v>
      </c>
      <c r="M91" s="20">
        <f t="shared" si="24"/>
        <v>1.9458940023440225</v>
      </c>
      <c r="N91" s="20">
        <f t="shared" si="24"/>
        <v>1.8017537058740947</v>
      </c>
      <c r="O91" s="20">
        <f t="shared" si="24"/>
        <v>1.6682904684019395</v>
      </c>
      <c r="P91" s="20">
        <f t="shared" si="24"/>
        <v>1.5447133966684623</v>
      </c>
      <c r="Q91" s="20">
        <f t="shared" si="24"/>
        <v>1.4302901821004279</v>
      </c>
      <c r="R91" s="20">
        <f t="shared" si="24"/>
        <v>1.3243427612040999</v>
      </c>
      <c r="S91" s="20">
        <f t="shared" si="24"/>
        <v>1.2262432974112039</v>
      </c>
      <c r="T91" s="20">
        <f t="shared" si="24"/>
        <v>1.1354104605659292</v>
      </c>
      <c r="U91" s="20">
        <f t="shared" si="24"/>
        <v>1.05130598200549</v>
      </c>
      <c r="V91" s="20">
        <f t="shared" si="24"/>
        <v>0.97343146481989806</v>
      </c>
      <c r="W91" s="20">
        <f t="shared" si="24"/>
        <v>0.90132543038879442</v>
      </c>
      <c r="X91" s="20">
        <f t="shared" si="24"/>
        <v>0.83456058369332808</v>
      </c>
      <c r="Y91" s="20">
        <f t="shared" si="24"/>
        <v>0.77274128119752605</v>
      </c>
      <c r="Z91" s="20">
        <f t="shared" si="24"/>
        <v>0.7155011862940055</v>
      </c>
      <c r="AA91" s="20">
        <f t="shared" si="24"/>
        <v>0.66250109842037541</v>
      </c>
      <c r="AB91" s="20">
        <f t="shared" si="24"/>
        <v>0.61342694298182909</v>
      </c>
      <c r="AC91" s="20">
        <f t="shared" si="24"/>
        <v>0.56798791016836025</v>
      </c>
      <c r="AD91" s="20">
        <f t="shared" si="24"/>
        <v>0.52591473163737068</v>
      </c>
      <c r="AE91" s="20">
        <f t="shared" si="24"/>
        <v>0.48695808484941727</v>
      </c>
      <c r="AF91" s="20">
        <f t="shared" si="24"/>
        <v>0.45088711560131223</v>
      </c>
      <c r="AG91" s="20">
        <f t="shared" si="24"/>
        <v>0.41748807000121496</v>
      </c>
      <c r="AH91" s="20">
        <f t="shared" si="24"/>
        <v>0.38656302777890272</v>
      </c>
      <c r="AI91" s="20">
        <f t="shared" si="24"/>
        <v>0.35792872942490994</v>
      </c>
      <c r="AJ91" s="20">
        <f t="shared" si="24"/>
        <v>0.3314154902082499</v>
      </c>
      <c r="AK91" s="20">
        <f t="shared" si="24"/>
        <v>0.30686619463726839</v>
      </c>
      <c r="AL91" s="20">
        <f t="shared" si="24"/>
        <v>0.2841353654048781</v>
      </c>
      <c r="AM91" s="20">
        <f t="shared" si="24"/>
        <v>0.26308830130081307</v>
      </c>
      <c r="AN91" s="20">
        <f t="shared" si="24"/>
        <v>0.2436002789822343</v>
      </c>
      <c r="AO91" s="20">
        <f t="shared" si="24"/>
        <v>0.2255558138724392</v>
      </c>
      <c r="AP91" s="20">
        <f t="shared" si="24"/>
        <v>0.20884797580781403</v>
      </c>
      <c r="AQ91" s="20">
        <f t="shared" si="24"/>
        <v>0.19337775537760557</v>
      </c>
      <c r="AR91" s="20">
        <f t="shared" si="24"/>
        <v>0.17905347720148665</v>
      </c>
      <c r="AS91" s="20">
        <f t="shared" si="24"/>
        <v>0.1657902566680432</v>
      </c>
      <c r="AT91" s="20">
        <f t="shared" si="24"/>
        <v>0.1535094969148548</v>
      </c>
      <c r="AU91" s="20">
        <f t="shared" si="24"/>
        <v>0.14213842306931002</v>
      </c>
      <c r="AV91" s="20">
        <f t="shared" si="24"/>
        <v>0.13160965099010183</v>
      </c>
      <c r="AW91" s="20">
        <f t="shared" si="24"/>
        <v>0.12186078795379797</v>
      </c>
      <c r="AX91" s="20">
        <f t="shared" si="24"/>
        <v>0.11283406292018333</v>
      </c>
      <c r="AY91" s="20">
        <f t="shared" si="24"/>
        <v>0.10447598418535492</v>
      </c>
      <c r="AZ91" s="18"/>
    </row>
    <row r="92" spans="1:52" ht="12.75" customHeight="1">
      <c r="A92" s="4" t="s">
        <v>149</v>
      </c>
      <c r="B92" s="20">
        <f t="shared" ref="B92:AY92" si="25">B90*B84</f>
        <v>10.20501548</v>
      </c>
      <c r="C92" s="20">
        <f t="shared" si="25"/>
        <v>20.076866185185185</v>
      </c>
      <c r="D92" s="20">
        <f t="shared" si="25"/>
        <v>8.7491559327846353</v>
      </c>
      <c r="E92" s="20">
        <f t="shared" si="25"/>
        <v>18.532819787379971</v>
      </c>
      <c r="F92" s="20">
        <f t="shared" si="25"/>
        <v>7.5009910260499275</v>
      </c>
      <c r="G92" s="20">
        <f t="shared" si="25"/>
        <v>17.184736260530155</v>
      </c>
      <c r="H92" s="20">
        <f t="shared" si="25"/>
        <v>6.4308907973679057</v>
      </c>
      <c r="I92" s="20">
        <f t="shared" si="25"/>
        <v>16.005734064866914</v>
      </c>
      <c r="J92" s="20">
        <f t="shared" si="25"/>
        <v>5.5134523297049949</v>
      </c>
      <c r="K92" s="20">
        <f t="shared" si="25"/>
        <v>14.970958583197188</v>
      </c>
      <c r="L92" s="20">
        <f t="shared" si="25"/>
        <v>64.961967487135993</v>
      </c>
      <c r="M92" s="20">
        <f t="shared" si="25"/>
        <v>14.060502299632857</v>
      </c>
      <c r="N92" s="20">
        <f t="shared" si="25"/>
        <v>4.0525520543033249</v>
      </c>
      <c r="O92" s="20">
        <f t="shared" si="25"/>
        <v>13.257722063945225</v>
      </c>
      <c r="P92" s="20">
        <f t="shared" si="25"/>
        <v>3.4744101974479804</v>
      </c>
      <c r="Q92" s="20">
        <f t="shared" si="25"/>
        <v>12.547255220993945</v>
      </c>
      <c r="R92" s="20">
        <f t="shared" si="25"/>
        <v>2.9787467399245369</v>
      </c>
      <c r="S92" s="20">
        <f t="shared" si="25"/>
        <v>11.916162252990125</v>
      </c>
      <c r="T92" s="20">
        <f t="shared" si="25"/>
        <v>2.5537952159846848</v>
      </c>
      <c r="U92" s="20">
        <f t="shared" si="25"/>
        <v>216.39229114504144</v>
      </c>
      <c r="V92" s="20">
        <f t="shared" si="25"/>
        <v>64.490619888376798</v>
      </c>
      <c r="W92" s="20">
        <f t="shared" si="25"/>
        <v>10.850977320398728</v>
      </c>
      <c r="X92" s="20">
        <f t="shared" si="25"/>
        <v>1.8771157216775094</v>
      </c>
      <c r="Y92" s="20">
        <f t="shared" si="25"/>
        <v>10.399113264685209</v>
      </c>
      <c r="Z92" s="20">
        <f t="shared" si="25"/>
        <v>1.6093241783929266</v>
      </c>
      <c r="AA92" s="20">
        <f t="shared" si="25"/>
        <v>9.9914234219281859</v>
      </c>
      <c r="AB92" s="20">
        <f t="shared" si="25"/>
        <v>1.3797360925865281</v>
      </c>
      <c r="AC92" s="20">
        <f t="shared" si="25"/>
        <v>9.6222363560343265</v>
      </c>
      <c r="AD92" s="20">
        <f t="shared" si="25"/>
        <v>1.1829013139459261</v>
      </c>
      <c r="AE92" s="20">
        <f t="shared" si="25"/>
        <v>9.2860859461346585</v>
      </c>
      <c r="AF92" s="20">
        <f t="shared" si="25"/>
        <v>51.023206012073004</v>
      </c>
      <c r="AG92" s="20">
        <f t="shared" si="25"/>
        <v>8.9788354363316305</v>
      </c>
      <c r="AH92" s="20">
        <f t="shared" si="25"/>
        <v>0.86946777866240499</v>
      </c>
      <c r="AI92" s="20">
        <f t="shared" si="25"/>
        <v>8.6967169310534427</v>
      </c>
      <c r="AJ92" s="20">
        <f t="shared" si="25"/>
        <v>0.74542847964883829</v>
      </c>
      <c r="AK92" s="20">
        <f t="shared" si="25"/>
        <v>8.4363957305961428</v>
      </c>
      <c r="AL92" s="20">
        <f t="shared" si="25"/>
        <v>0.63908477336148672</v>
      </c>
      <c r="AM92" s="20">
        <f t="shared" si="25"/>
        <v>8.1951805566151261</v>
      </c>
      <c r="AN92" s="20">
        <f t="shared" si="25"/>
        <v>0.54791218566656952</v>
      </c>
      <c r="AO92" s="20">
        <f t="shared" si="25"/>
        <v>51.961221583300784</v>
      </c>
      <c r="AP92" s="20">
        <f t="shared" si="25"/>
        <v>182.73728220273023</v>
      </c>
      <c r="AQ92" s="20">
        <f t="shared" si="25"/>
        <v>7.760645529268138</v>
      </c>
      <c r="AR92" s="20">
        <f t="shared" si="25"/>
        <v>0.40273181317588164</v>
      </c>
      <c r="AS92" s="20">
        <f t="shared" si="25"/>
        <v>7.5635522765945025</v>
      </c>
      <c r="AT92" s="20">
        <f t="shared" si="25"/>
        <v>0.34527761760620851</v>
      </c>
      <c r="AU92" s="20">
        <f t="shared" si="25"/>
        <v>7.3778101492397736</v>
      </c>
      <c r="AV92" s="20">
        <f t="shared" si="25"/>
        <v>0.29601990535511696</v>
      </c>
      <c r="AW92" s="20">
        <f t="shared" si="25"/>
        <v>7.2021091490841274</v>
      </c>
      <c r="AX92" s="20">
        <f t="shared" si="25"/>
        <v>0.25378935644300155</v>
      </c>
      <c r="AY92" s="20">
        <f t="shared" si="25"/>
        <v>7.0353021791162034</v>
      </c>
      <c r="AZ92" s="18"/>
    </row>
    <row r="93" spans="1:52" ht="12.75" customHeight="1"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  <c r="AG93" s="17"/>
      <c r="AH93" s="17"/>
      <c r="AI93" s="17"/>
      <c r="AJ93" s="17"/>
      <c r="AK93" s="17"/>
      <c r="AL93" s="17"/>
      <c r="AM93" s="17"/>
      <c r="AN93" s="17"/>
      <c r="AO93" s="17"/>
      <c r="AP93" s="17"/>
      <c r="AQ93" s="17"/>
      <c r="AR93" s="17"/>
      <c r="AS93" s="17"/>
      <c r="AT93" s="17"/>
      <c r="AU93" s="17"/>
      <c r="AV93" s="17"/>
      <c r="AW93" s="17"/>
      <c r="AX93" s="17"/>
      <c r="AY93" s="17"/>
      <c r="AZ93" s="17"/>
    </row>
    <row r="94" spans="1:52" ht="12.75" customHeight="1">
      <c r="A94" s="4" t="s">
        <v>150</v>
      </c>
      <c r="B94" s="4">
        <f t="shared" ref="B94:AY94" si="26">1/(1+$B$32)^B38</f>
        <v>1</v>
      </c>
      <c r="C94" s="20">
        <f t="shared" si="26"/>
        <v>0.90909090909090906</v>
      </c>
      <c r="D94" s="20">
        <f t="shared" si="26"/>
        <v>0.82644628099173545</v>
      </c>
      <c r="E94" s="20">
        <f t="shared" si="26"/>
        <v>0.75131480090157754</v>
      </c>
      <c r="F94" s="20">
        <f t="shared" si="26"/>
        <v>0.68301345536507052</v>
      </c>
      <c r="G94" s="20">
        <f t="shared" si="26"/>
        <v>0.62092132305915493</v>
      </c>
      <c r="H94" s="20">
        <f t="shared" si="26"/>
        <v>0.56447393005377722</v>
      </c>
      <c r="I94" s="20">
        <f t="shared" si="26"/>
        <v>0.51315811823070645</v>
      </c>
      <c r="J94" s="20">
        <f t="shared" si="26"/>
        <v>0.46650738020973315</v>
      </c>
      <c r="K94" s="20">
        <f t="shared" si="26"/>
        <v>0.42409761837248466</v>
      </c>
      <c r="L94" s="20">
        <f t="shared" si="26"/>
        <v>0.38554328942953148</v>
      </c>
      <c r="M94" s="20">
        <f t="shared" si="26"/>
        <v>0.3504938994813922</v>
      </c>
      <c r="N94" s="20">
        <f t="shared" si="26"/>
        <v>0.31863081771035656</v>
      </c>
      <c r="O94" s="20">
        <f t="shared" si="26"/>
        <v>0.28966437973668779</v>
      </c>
      <c r="P94" s="20">
        <f t="shared" si="26"/>
        <v>0.26333125430607973</v>
      </c>
      <c r="Q94" s="20">
        <f t="shared" si="26"/>
        <v>0.23939204936916339</v>
      </c>
      <c r="R94" s="20">
        <f t="shared" si="26"/>
        <v>0.21762913579014853</v>
      </c>
      <c r="S94" s="20">
        <f t="shared" si="26"/>
        <v>0.19784466890013502</v>
      </c>
      <c r="T94" s="20">
        <f t="shared" si="26"/>
        <v>0.17985878990921364</v>
      </c>
      <c r="U94" s="20">
        <f t="shared" si="26"/>
        <v>0.16350799082655781</v>
      </c>
      <c r="V94" s="20">
        <f t="shared" si="26"/>
        <v>0.14864362802414349</v>
      </c>
      <c r="W94" s="20">
        <f t="shared" si="26"/>
        <v>0.13513057093103953</v>
      </c>
      <c r="X94" s="20">
        <f t="shared" si="26"/>
        <v>0.12284597357367227</v>
      </c>
      <c r="Y94" s="20">
        <f t="shared" si="26"/>
        <v>0.11167815779424752</v>
      </c>
      <c r="Z94" s="20">
        <f t="shared" si="26"/>
        <v>0.10152559799477048</v>
      </c>
      <c r="AA94" s="20">
        <f t="shared" si="26"/>
        <v>9.2295998177064048E-2</v>
      </c>
      <c r="AB94" s="20">
        <f t="shared" si="26"/>
        <v>8.3905452888240042E-2</v>
      </c>
      <c r="AC94" s="20">
        <f t="shared" si="26"/>
        <v>7.6277684443854576E-2</v>
      </c>
      <c r="AD94" s="20">
        <f t="shared" si="26"/>
        <v>6.9343349494413245E-2</v>
      </c>
      <c r="AE94" s="20">
        <f t="shared" si="26"/>
        <v>6.3039408631284766E-2</v>
      </c>
      <c r="AF94" s="20">
        <f t="shared" si="26"/>
        <v>5.7308553301167964E-2</v>
      </c>
      <c r="AG94" s="20">
        <f t="shared" si="26"/>
        <v>5.2098684819243603E-2</v>
      </c>
      <c r="AH94" s="20">
        <f t="shared" si="26"/>
        <v>4.7362440744766907E-2</v>
      </c>
      <c r="AI94" s="20">
        <f t="shared" si="26"/>
        <v>4.3056764313424457E-2</v>
      </c>
      <c r="AJ94" s="20">
        <f t="shared" si="26"/>
        <v>3.9142513012204054E-2</v>
      </c>
      <c r="AK94" s="20">
        <f t="shared" si="26"/>
        <v>3.5584102738367311E-2</v>
      </c>
      <c r="AL94" s="20">
        <f t="shared" si="26"/>
        <v>3.2349184307606652E-2</v>
      </c>
      <c r="AM94" s="20">
        <f t="shared" si="26"/>
        <v>2.94083493705515E-2</v>
      </c>
      <c r="AN94" s="20">
        <f t="shared" si="26"/>
        <v>2.6734863064137721E-2</v>
      </c>
      <c r="AO94" s="20">
        <f t="shared" si="26"/>
        <v>2.4304420967397926E-2</v>
      </c>
      <c r="AP94" s="20">
        <f t="shared" si="26"/>
        <v>2.2094928152179935E-2</v>
      </c>
      <c r="AQ94" s="20">
        <f t="shared" si="26"/>
        <v>2.0086298320163575E-2</v>
      </c>
      <c r="AR94" s="20">
        <f t="shared" si="26"/>
        <v>1.8260271200148705E-2</v>
      </c>
      <c r="AS94" s="20">
        <f t="shared" si="26"/>
        <v>1.6600246545589729E-2</v>
      </c>
      <c r="AT94" s="20">
        <f t="shared" si="26"/>
        <v>1.5091133223263388E-2</v>
      </c>
      <c r="AU94" s="20">
        <f t="shared" si="26"/>
        <v>1.3719212021148534E-2</v>
      </c>
      <c r="AV94" s="20">
        <f t="shared" si="26"/>
        <v>1.2472010928316847E-2</v>
      </c>
      <c r="AW94" s="20">
        <f t="shared" si="26"/>
        <v>1.1338191753015316E-2</v>
      </c>
      <c r="AX94" s="20">
        <f t="shared" si="26"/>
        <v>1.0307447048195742E-2</v>
      </c>
      <c r="AY94" s="20">
        <f t="shared" si="26"/>
        <v>9.3704064074506734E-3</v>
      </c>
      <c r="AZ94" s="18"/>
    </row>
    <row r="95" spans="1:52" ht="12.75" customHeight="1">
      <c r="A95" s="4" t="s">
        <v>151</v>
      </c>
      <c r="B95" s="20">
        <f t="shared" ref="B95:AY95" si="27">B94*B78</f>
        <v>418.19722234</v>
      </c>
      <c r="C95" s="20">
        <f t="shared" si="27"/>
        <v>4.124656672727272</v>
      </c>
      <c r="D95" s="20">
        <f t="shared" si="27"/>
        <v>3.7496878842975194</v>
      </c>
      <c r="E95" s="20">
        <f t="shared" si="27"/>
        <v>3.4088071675431988</v>
      </c>
      <c r="F95" s="20">
        <f t="shared" si="27"/>
        <v>3.0989156068574535</v>
      </c>
      <c r="G95" s="20">
        <f t="shared" si="27"/>
        <v>2.8171960062340484</v>
      </c>
      <c r="H95" s="20">
        <f t="shared" si="27"/>
        <v>2.5610872783945893</v>
      </c>
      <c r="I95" s="20">
        <f t="shared" si="27"/>
        <v>2.3282611621768989</v>
      </c>
      <c r="J95" s="20">
        <f t="shared" si="27"/>
        <v>2.1166010565244537</v>
      </c>
      <c r="K95" s="20">
        <f t="shared" si="27"/>
        <v>1.9241827786585941</v>
      </c>
      <c r="L95" s="20">
        <f t="shared" si="27"/>
        <v>1.7492570715078126</v>
      </c>
      <c r="M95" s="20">
        <f t="shared" si="27"/>
        <v>1.5902337013707386</v>
      </c>
      <c r="N95" s="20">
        <f t="shared" si="27"/>
        <v>1.4456670012461261</v>
      </c>
      <c r="O95" s="20">
        <f t="shared" si="27"/>
        <v>1.3142427284055691</v>
      </c>
      <c r="P95" s="20">
        <f t="shared" si="27"/>
        <v>1.1947661167323353</v>
      </c>
      <c r="Q95" s="20">
        <f t="shared" si="27"/>
        <v>1.0861510152112139</v>
      </c>
      <c r="R95" s="20">
        <f t="shared" si="27"/>
        <v>0.98741001382837623</v>
      </c>
      <c r="S95" s="20">
        <f t="shared" si="27"/>
        <v>0.89764546711670568</v>
      </c>
      <c r="T95" s="20">
        <f t="shared" si="27"/>
        <v>0.81604133374245957</v>
      </c>
      <c r="U95" s="20">
        <f t="shared" si="27"/>
        <v>0.74185575794769032</v>
      </c>
      <c r="V95" s="20">
        <f t="shared" si="27"/>
        <v>0.67441432540699131</v>
      </c>
      <c r="W95" s="20">
        <f t="shared" si="27"/>
        <v>0.61310393218817394</v>
      </c>
      <c r="X95" s="20">
        <f t="shared" si="27"/>
        <v>0.55736721108015796</v>
      </c>
      <c r="Y95" s="20">
        <f t="shared" si="27"/>
        <v>0.50669746461832543</v>
      </c>
      <c r="Z95" s="20">
        <f t="shared" si="27"/>
        <v>0.46063405874393226</v>
      </c>
      <c r="AA95" s="20">
        <f t="shared" si="27"/>
        <v>0.41875823522175648</v>
      </c>
      <c r="AB95" s="20">
        <f t="shared" si="27"/>
        <v>0.38068930474705132</v>
      </c>
      <c r="AC95" s="20">
        <f t="shared" si="27"/>
        <v>0.34608118613368299</v>
      </c>
      <c r="AD95" s="20">
        <f t="shared" si="27"/>
        <v>0.31461926012152996</v>
      </c>
      <c r="AE95" s="20">
        <f t="shared" si="27"/>
        <v>0.28601750920139085</v>
      </c>
      <c r="AF95" s="20">
        <f t="shared" si="27"/>
        <v>0.26001591745580988</v>
      </c>
      <c r="AG95" s="20">
        <f t="shared" si="27"/>
        <v>0.23637810677800897</v>
      </c>
      <c r="AH95" s="20">
        <f t="shared" si="27"/>
        <v>0.21488918798000811</v>
      </c>
      <c r="AI95" s="20">
        <f t="shared" si="27"/>
        <v>0.19535380725455281</v>
      </c>
      <c r="AJ95" s="20">
        <f t="shared" si="27"/>
        <v>0.17759437023141167</v>
      </c>
      <c r="AK95" s="20">
        <f t="shared" si="27"/>
        <v>0.16144942748310145</v>
      </c>
      <c r="AL95" s="20">
        <f t="shared" si="27"/>
        <v>0.14677220680281955</v>
      </c>
      <c r="AM95" s="20">
        <f t="shared" si="27"/>
        <v>0.13342927891165413</v>
      </c>
      <c r="AN95" s="20">
        <f t="shared" si="27"/>
        <v>0.12129934446514008</v>
      </c>
      <c r="AO95" s="20">
        <f t="shared" si="27"/>
        <v>0.11027213133194551</v>
      </c>
      <c r="AP95" s="20">
        <f t="shared" si="27"/>
        <v>0.10024739211995048</v>
      </c>
      <c r="AQ95" s="20">
        <f t="shared" si="27"/>
        <v>9.1133992836318609E-2</v>
      </c>
      <c r="AR95" s="20">
        <f t="shared" si="27"/>
        <v>8.2849084396653283E-2</v>
      </c>
      <c r="AS95" s="20">
        <f t="shared" si="27"/>
        <v>7.5317349451502966E-2</v>
      </c>
      <c r="AT95" s="20">
        <f t="shared" si="27"/>
        <v>6.8470317683184512E-2</v>
      </c>
      <c r="AU95" s="20">
        <f t="shared" si="27"/>
        <v>6.224574334834955E-2</v>
      </c>
      <c r="AV95" s="20">
        <f t="shared" si="27"/>
        <v>5.6587039407590495E-2</v>
      </c>
      <c r="AW95" s="20">
        <f t="shared" si="27"/>
        <v>5.1442763097809541E-2</v>
      </c>
      <c r="AX95" s="20">
        <f t="shared" si="27"/>
        <v>4.6766148270735948E-2</v>
      </c>
      <c r="AY95" s="20">
        <f t="shared" si="27"/>
        <v>4.2514680246123586E-2</v>
      </c>
      <c r="AZ95" s="18"/>
    </row>
    <row r="96" spans="1:52" ht="12.75" customHeight="1">
      <c r="A96" s="4" t="s">
        <v>152</v>
      </c>
      <c r="B96" s="20">
        <f t="shared" ref="B96:AY96" si="28">B94*B84</f>
        <v>10.20501548</v>
      </c>
      <c r="C96" s="20">
        <f t="shared" si="28"/>
        <v>19.711832254545456</v>
      </c>
      <c r="D96" s="20">
        <f t="shared" si="28"/>
        <v>8.43389709090909</v>
      </c>
      <c r="E96" s="20">
        <f t="shared" si="28"/>
        <v>17.54020697220135</v>
      </c>
      <c r="F96" s="20">
        <f t="shared" si="28"/>
        <v>6.9701628850488335</v>
      </c>
      <c r="G96" s="20">
        <f t="shared" si="28"/>
        <v>15.678273019105744</v>
      </c>
      <c r="H96" s="20">
        <f t="shared" si="28"/>
        <v>5.7604651942552341</v>
      </c>
      <c r="I96" s="20">
        <f t="shared" si="28"/>
        <v>14.076448284874179</v>
      </c>
      <c r="J96" s="20">
        <f t="shared" si="28"/>
        <v>4.7607150365745721</v>
      </c>
      <c r="K96" s="20">
        <f t="shared" si="28"/>
        <v>12.691975990064481</v>
      </c>
      <c r="L96" s="20">
        <f t="shared" si="28"/>
        <v>54.071681224123047</v>
      </c>
      <c r="M96" s="20">
        <f t="shared" si="28"/>
        <v>11.490597426243527</v>
      </c>
      <c r="N96" s="20">
        <f t="shared" si="28"/>
        <v>3.2516324271392469</v>
      </c>
      <c r="O96" s="20">
        <f t="shared" si="28"/>
        <v>10.444143359790614</v>
      </c>
      <c r="P96" s="20">
        <f t="shared" si="28"/>
        <v>2.6872995265613602</v>
      </c>
      <c r="Q96" s="20">
        <f t="shared" si="28"/>
        <v>9.5282860547803665</v>
      </c>
      <c r="R96" s="20">
        <f t="shared" si="28"/>
        <v>2.2209086996374876</v>
      </c>
      <c r="S96" s="20">
        <f t="shared" si="28"/>
        <v>8.7229745144424271</v>
      </c>
      <c r="T96" s="20">
        <f t="shared" si="28"/>
        <v>1.835461735237593</v>
      </c>
      <c r="U96" s="20">
        <f t="shared" si="28"/>
        <v>152.69756846166572</v>
      </c>
      <c r="V96" s="20">
        <f t="shared" si="28"/>
        <v>44.680493161524609</v>
      </c>
      <c r="W96" s="20">
        <f t="shared" si="28"/>
        <v>7.3811041372164796</v>
      </c>
      <c r="X96" s="20">
        <f t="shared" si="28"/>
        <v>1.2536450619749966</v>
      </c>
      <c r="Y96" s="20">
        <f t="shared" si="28"/>
        <v>6.8188466873790476</v>
      </c>
      <c r="Z96" s="20">
        <f t="shared" si="28"/>
        <v>1.0360702991528898</v>
      </c>
      <c r="AA96" s="20">
        <f t="shared" si="28"/>
        <v>6.3154474000058354</v>
      </c>
      <c r="AB96" s="20">
        <f t="shared" si="28"/>
        <v>0.85625644558090031</v>
      </c>
      <c r="AC96" s="20">
        <f t="shared" si="28"/>
        <v>5.8629328401865495</v>
      </c>
      <c r="AD96" s="20">
        <f t="shared" si="28"/>
        <v>0.7076499550255374</v>
      </c>
      <c r="AE96" s="20">
        <f t="shared" si="28"/>
        <v>5.4542336500374349</v>
      </c>
      <c r="AF96" s="20">
        <f t="shared" si="28"/>
        <v>29.423874100001772</v>
      </c>
      <c r="AG96" s="20">
        <f t="shared" si="28"/>
        <v>5.0837383724646124</v>
      </c>
      <c r="AH96" s="20">
        <f t="shared" si="28"/>
        <v>0.48333444097092904</v>
      </c>
      <c r="AI96" s="20">
        <f t="shared" si="28"/>
        <v>4.7465783644306239</v>
      </c>
      <c r="AJ96" s="20">
        <f t="shared" si="28"/>
        <v>0.39944995121564381</v>
      </c>
      <c r="AK96" s="20">
        <f t="shared" si="28"/>
        <v>4.4385836059121573</v>
      </c>
      <c r="AL96" s="20">
        <f t="shared" si="28"/>
        <v>0.33012392662449896</v>
      </c>
      <c r="AM96" s="20">
        <f t="shared" si="28"/>
        <v>4.1563118801306622</v>
      </c>
      <c r="AN96" s="20">
        <f t="shared" si="28"/>
        <v>0.27282969142520569</v>
      </c>
      <c r="AO96" s="20">
        <f t="shared" si="28"/>
        <v>25.403356057328402</v>
      </c>
      <c r="AP96" s="20">
        <f t="shared" si="28"/>
        <v>87.714213714805567</v>
      </c>
      <c r="AQ96" s="20">
        <f t="shared" si="28"/>
        <v>3.6573938542645621</v>
      </c>
      <c r="AR96" s="20">
        <f t="shared" si="28"/>
        <v>0.18634635026651572</v>
      </c>
      <c r="AS96" s="20">
        <f t="shared" si="28"/>
        <v>3.4360686891968886</v>
      </c>
      <c r="AT96" s="20">
        <f t="shared" si="28"/>
        <v>0.15400524815414518</v>
      </c>
      <c r="AU96" s="20">
        <f t="shared" si="28"/>
        <v>3.230915800989945</v>
      </c>
      <c r="AV96" s="20">
        <f t="shared" si="28"/>
        <v>0.1272770645902026</v>
      </c>
      <c r="AW96" s="20">
        <f t="shared" si="28"/>
        <v>3.0403249558945129</v>
      </c>
      <c r="AX96" s="20">
        <f t="shared" si="28"/>
        <v>0.10518765668611785</v>
      </c>
      <c r="AY96" s="20">
        <f t="shared" si="28"/>
        <v>2.8628935626902585</v>
      </c>
      <c r="AZ96" s="18"/>
    </row>
    <row r="97" spans="1:52" ht="12.75" customHeight="1"/>
    <row r="98" spans="1:52" ht="12.75" customHeight="1">
      <c r="A98" s="4" t="s">
        <v>153</v>
      </c>
      <c r="B98" s="20">
        <f>SUM(B88:AY88)-SUM(B87:AY87)</f>
        <v>3004.2839745965612</v>
      </c>
    </row>
    <row r="99" spans="1:52" ht="12.75" customHeight="1">
      <c r="A99" s="4" t="s">
        <v>154</v>
      </c>
      <c r="B99" s="20">
        <f>SUM(B92:AY92)-SUM(B91:AY91)</f>
        <v>479.51822648686766</v>
      </c>
    </row>
    <row r="100" spans="1:52" ht="12.75" customHeight="1">
      <c r="A100" s="4" t="s">
        <v>155</v>
      </c>
      <c r="B100" s="20">
        <f>SUM(B96:AY96)-SUM(B95:AY95)</f>
        <v>169.25573362578911</v>
      </c>
    </row>
    <row r="101" spans="1:52" ht="12.75" customHeight="1"/>
    <row r="102" spans="1:52" ht="12.75" customHeight="1"/>
    <row r="103" spans="1:52" ht="12.75" customHeight="1">
      <c r="A103" s="1" t="s">
        <v>157</v>
      </c>
    </row>
    <row r="104" spans="1:52" ht="12.75" customHeight="1"/>
    <row r="105" spans="1:52" ht="12.75" customHeight="1">
      <c r="B105" s="19">
        <v>0</v>
      </c>
      <c r="C105" s="19">
        <v>1</v>
      </c>
      <c r="D105" s="19">
        <v>2</v>
      </c>
      <c r="E105" s="19">
        <v>3</v>
      </c>
      <c r="F105" s="19">
        <v>4</v>
      </c>
      <c r="G105" s="19">
        <v>5</v>
      </c>
      <c r="H105" s="19">
        <v>6</v>
      </c>
      <c r="I105" s="19">
        <v>7</v>
      </c>
      <c r="J105" s="19">
        <v>8</v>
      </c>
      <c r="K105" s="19">
        <v>9</v>
      </c>
      <c r="L105" s="19">
        <v>10</v>
      </c>
      <c r="M105" s="19">
        <v>11</v>
      </c>
      <c r="N105" s="19">
        <v>12</v>
      </c>
      <c r="O105" s="19">
        <v>13</v>
      </c>
      <c r="P105" s="19">
        <v>14</v>
      </c>
      <c r="Q105" s="19">
        <v>15</v>
      </c>
      <c r="R105" s="19">
        <v>16</v>
      </c>
      <c r="S105" s="19">
        <v>17</v>
      </c>
      <c r="T105" s="19">
        <v>18</v>
      </c>
      <c r="U105" s="19">
        <v>19</v>
      </c>
      <c r="V105" s="19">
        <v>20</v>
      </c>
      <c r="W105" s="19">
        <v>21</v>
      </c>
      <c r="X105" s="19">
        <v>22</v>
      </c>
      <c r="Y105" s="19">
        <v>23</v>
      </c>
      <c r="Z105" s="19">
        <v>24</v>
      </c>
      <c r="AA105" s="19">
        <v>25</v>
      </c>
      <c r="AB105" s="19">
        <v>26</v>
      </c>
      <c r="AC105" s="19">
        <v>27</v>
      </c>
      <c r="AD105" s="19">
        <v>28</v>
      </c>
      <c r="AE105" s="19">
        <v>29</v>
      </c>
      <c r="AF105" s="19">
        <v>30</v>
      </c>
      <c r="AG105" s="19">
        <v>31</v>
      </c>
      <c r="AH105" s="19">
        <v>32</v>
      </c>
      <c r="AI105" s="19">
        <v>33</v>
      </c>
      <c r="AJ105" s="19">
        <v>34</v>
      </c>
      <c r="AK105" s="19">
        <v>35</v>
      </c>
      <c r="AL105" s="19">
        <v>36</v>
      </c>
      <c r="AM105" s="19">
        <v>37</v>
      </c>
      <c r="AN105" s="19">
        <v>38</v>
      </c>
      <c r="AO105" s="19">
        <v>39</v>
      </c>
      <c r="AP105" s="19">
        <v>40</v>
      </c>
      <c r="AQ105" s="19">
        <v>41</v>
      </c>
      <c r="AR105" s="19">
        <v>42</v>
      </c>
      <c r="AS105" s="19">
        <v>43</v>
      </c>
      <c r="AT105" s="19">
        <v>44</v>
      </c>
      <c r="AU105" s="19">
        <v>45</v>
      </c>
      <c r="AV105" s="19">
        <v>46</v>
      </c>
      <c r="AW105" s="19">
        <v>47</v>
      </c>
      <c r="AX105" s="19">
        <v>48</v>
      </c>
      <c r="AY105" s="19">
        <v>49</v>
      </c>
      <c r="AZ105" s="30"/>
    </row>
    <row r="106" spans="1:52" ht="12.75" customHeight="1">
      <c r="A106" s="4" t="s">
        <v>53</v>
      </c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10"/>
    </row>
    <row r="107" spans="1:52" ht="12.75" customHeight="1">
      <c r="A107" s="4" t="s">
        <v>58</v>
      </c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  <c r="AA107" s="20"/>
      <c r="AB107" s="20"/>
      <c r="AC107" s="20"/>
      <c r="AD107" s="20"/>
      <c r="AE107" s="20"/>
      <c r="AF107" s="20"/>
      <c r="AG107" s="20"/>
      <c r="AH107" s="20"/>
      <c r="AI107" s="20"/>
      <c r="AJ107" s="20"/>
      <c r="AK107" s="20"/>
      <c r="AL107" s="20"/>
      <c r="AM107" s="20"/>
      <c r="AN107" s="20"/>
      <c r="AO107" s="20"/>
      <c r="AP107" s="20"/>
      <c r="AQ107" s="20"/>
      <c r="AR107" s="20"/>
      <c r="AS107" s="20"/>
      <c r="AT107" s="20"/>
      <c r="AU107" s="20"/>
      <c r="AV107" s="20"/>
      <c r="AW107" s="20"/>
      <c r="AX107" s="20"/>
      <c r="AY107" s="20"/>
      <c r="AZ107" s="18"/>
    </row>
    <row r="108" spans="1:52" ht="12.75" customHeight="1">
      <c r="A108" s="4" t="s">
        <v>62</v>
      </c>
      <c r="B108" s="4">
        <f>$B$6*$Q$6</f>
        <v>573.37599999999998</v>
      </c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10"/>
    </row>
    <row r="109" spans="1:52" ht="12.75" customHeight="1">
      <c r="A109" s="20" t="s">
        <v>64</v>
      </c>
      <c r="B109" s="20"/>
      <c r="C109" s="20">
        <f t="shared" ref="C109:AY109" si="29">$B$7*$Q$6</f>
        <v>6.1267999999999994</v>
      </c>
      <c r="D109" s="20">
        <f t="shared" si="29"/>
        <v>6.1267999999999994</v>
      </c>
      <c r="E109" s="20">
        <f t="shared" si="29"/>
        <v>6.1267999999999994</v>
      </c>
      <c r="F109" s="20">
        <f t="shared" si="29"/>
        <v>6.1267999999999994</v>
      </c>
      <c r="G109" s="20">
        <f t="shared" si="29"/>
        <v>6.1267999999999994</v>
      </c>
      <c r="H109" s="20">
        <f t="shared" si="29"/>
        <v>6.1267999999999994</v>
      </c>
      <c r="I109" s="20">
        <f t="shared" si="29"/>
        <v>6.1267999999999994</v>
      </c>
      <c r="J109" s="20">
        <f t="shared" si="29"/>
        <v>6.1267999999999994</v>
      </c>
      <c r="K109" s="20">
        <f t="shared" si="29"/>
        <v>6.1267999999999994</v>
      </c>
      <c r="L109" s="20">
        <f t="shared" si="29"/>
        <v>6.1267999999999994</v>
      </c>
      <c r="M109" s="20">
        <f t="shared" si="29"/>
        <v>6.1267999999999994</v>
      </c>
      <c r="N109" s="20">
        <f t="shared" si="29"/>
        <v>6.1267999999999994</v>
      </c>
      <c r="O109" s="20">
        <f t="shared" si="29"/>
        <v>6.1267999999999994</v>
      </c>
      <c r="P109" s="20">
        <f t="shared" si="29"/>
        <v>6.1267999999999994</v>
      </c>
      <c r="Q109" s="20">
        <f t="shared" si="29"/>
        <v>6.1267999999999994</v>
      </c>
      <c r="R109" s="20">
        <f t="shared" si="29"/>
        <v>6.1267999999999994</v>
      </c>
      <c r="S109" s="20">
        <f t="shared" si="29"/>
        <v>6.1267999999999994</v>
      </c>
      <c r="T109" s="20">
        <f t="shared" si="29"/>
        <v>6.1267999999999994</v>
      </c>
      <c r="U109" s="20">
        <f t="shared" si="29"/>
        <v>6.1267999999999994</v>
      </c>
      <c r="V109" s="20">
        <f t="shared" si="29"/>
        <v>6.1267999999999994</v>
      </c>
      <c r="W109" s="20">
        <f t="shared" si="29"/>
        <v>6.1267999999999994</v>
      </c>
      <c r="X109" s="20">
        <f t="shared" si="29"/>
        <v>6.1267999999999994</v>
      </c>
      <c r="Y109" s="20">
        <f t="shared" si="29"/>
        <v>6.1267999999999994</v>
      </c>
      <c r="Z109" s="20">
        <f t="shared" si="29"/>
        <v>6.1267999999999994</v>
      </c>
      <c r="AA109" s="20">
        <f t="shared" si="29"/>
        <v>6.1267999999999994</v>
      </c>
      <c r="AB109" s="20">
        <f t="shared" si="29"/>
        <v>6.1267999999999994</v>
      </c>
      <c r="AC109" s="20">
        <f t="shared" si="29"/>
        <v>6.1267999999999994</v>
      </c>
      <c r="AD109" s="20">
        <f t="shared" si="29"/>
        <v>6.1267999999999994</v>
      </c>
      <c r="AE109" s="20">
        <f t="shared" si="29"/>
        <v>6.1267999999999994</v>
      </c>
      <c r="AF109" s="20">
        <f t="shared" si="29"/>
        <v>6.1267999999999994</v>
      </c>
      <c r="AG109" s="20">
        <f t="shared" si="29"/>
        <v>6.1267999999999994</v>
      </c>
      <c r="AH109" s="20">
        <f t="shared" si="29"/>
        <v>6.1267999999999994</v>
      </c>
      <c r="AI109" s="20">
        <f t="shared" si="29"/>
        <v>6.1267999999999994</v>
      </c>
      <c r="AJ109" s="20">
        <f t="shared" si="29"/>
        <v>6.1267999999999994</v>
      </c>
      <c r="AK109" s="20">
        <f t="shared" si="29"/>
        <v>6.1267999999999994</v>
      </c>
      <c r="AL109" s="20">
        <f t="shared" si="29"/>
        <v>6.1267999999999994</v>
      </c>
      <c r="AM109" s="20">
        <f t="shared" si="29"/>
        <v>6.1267999999999994</v>
      </c>
      <c r="AN109" s="20">
        <f t="shared" si="29"/>
        <v>6.1267999999999994</v>
      </c>
      <c r="AO109" s="20">
        <f t="shared" si="29"/>
        <v>6.1267999999999994</v>
      </c>
      <c r="AP109" s="20">
        <f t="shared" si="29"/>
        <v>6.1267999999999994</v>
      </c>
      <c r="AQ109" s="20">
        <f t="shared" si="29"/>
        <v>6.1267999999999994</v>
      </c>
      <c r="AR109" s="20">
        <f t="shared" si="29"/>
        <v>6.1267999999999994</v>
      </c>
      <c r="AS109" s="20">
        <f t="shared" si="29"/>
        <v>6.1267999999999994</v>
      </c>
      <c r="AT109" s="20">
        <f t="shared" si="29"/>
        <v>6.1267999999999994</v>
      </c>
      <c r="AU109" s="20">
        <f t="shared" si="29"/>
        <v>6.1267999999999994</v>
      </c>
      <c r="AV109" s="20">
        <f t="shared" si="29"/>
        <v>6.1267999999999994</v>
      </c>
      <c r="AW109" s="20">
        <f t="shared" si="29"/>
        <v>6.1267999999999994</v>
      </c>
      <c r="AX109" s="20">
        <f t="shared" si="29"/>
        <v>6.1267999999999994</v>
      </c>
      <c r="AY109" s="20">
        <f t="shared" si="29"/>
        <v>6.1267999999999994</v>
      </c>
      <c r="AZ109" s="18"/>
    </row>
    <row r="110" spans="1:52" ht="12.75" customHeight="1">
      <c r="A110" s="21" t="s">
        <v>142</v>
      </c>
      <c r="B110" s="22">
        <f t="shared" ref="B110:AY110" si="30">SUM(B106:B109)</f>
        <v>573.37599999999998</v>
      </c>
      <c r="C110" s="23">
        <f t="shared" si="30"/>
        <v>6.1267999999999994</v>
      </c>
      <c r="D110" s="23">
        <f t="shared" si="30"/>
        <v>6.1267999999999994</v>
      </c>
      <c r="E110" s="23">
        <f t="shared" si="30"/>
        <v>6.1267999999999994</v>
      </c>
      <c r="F110" s="23">
        <f t="shared" si="30"/>
        <v>6.1267999999999994</v>
      </c>
      <c r="G110" s="23">
        <f t="shared" si="30"/>
        <v>6.1267999999999994</v>
      </c>
      <c r="H110" s="23">
        <f t="shared" si="30"/>
        <v>6.1267999999999994</v>
      </c>
      <c r="I110" s="23">
        <f t="shared" si="30"/>
        <v>6.1267999999999994</v>
      </c>
      <c r="J110" s="23">
        <f t="shared" si="30"/>
        <v>6.1267999999999994</v>
      </c>
      <c r="K110" s="23">
        <f t="shared" si="30"/>
        <v>6.1267999999999994</v>
      </c>
      <c r="L110" s="23">
        <f t="shared" si="30"/>
        <v>6.1267999999999994</v>
      </c>
      <c r="M110" s="23">
        <f t="shared" si="30"/>
        <v>6.1267999999999994</v>
      </c>
      <c r="N110" s="23">
        <f t="shared" si="30"/>
        <v>6.1267999999999994</v>
      </c>
      <c r="O110" s="23">
        <f t="shared" si="30"/>
        <v>6.1267999999999994</v>
      </c>
      <c r="P110" s="23">
        <f t="shared" si="30"/>
        <v>6.1267999999999994</v>
      </c>
      <c r="Q110" s="23">
        <f t="shared" si="30"/>
        <v>6.1267999999999994</v>
      </c>
      <c r="R110" s="23">
        <f t="shared" si="30"/>
        <v>6.1267999999999994</v>
      </c>
      <c r="S110" s="23">
        <f t="shared" si="30"/>
        <v>6.1267999999999994</v>
      </c>
      <c r="T110" s="23">
        <f t="shared" si="30"/>
        <v>6.1267999999999994</v>
      </c>
      <c r="U110" s="23">
        <f t="shared" si="30"/>
        <v>6.1267999999999994</v>
      </c>
      <c r="V110" s="23">
        <f t="shared" si="30"/>
        <v>6.1267999999999994</v>
      </c>
      <c r="W110" s="23">
        <f t="shared" si="30"/>
        <v>6.1267999999999994</v>
      </c>
      <c r="X110" s="23">
        <f t="shared" si="30"/>
        <v>6.1267999999999994</v>
      </c>
      <c r="Y110" s="23">
        <f t="shared" si="30"/>
        <v>6.1267999999999994</v>
      </c>
      <c r="Z110" s="23">
        <f t="shared" si="30"/>
        <v>6.1267999999999994</v>
      </c>
      <c r="AA110" s="23">
        <f t="shared" si="30"/>
        <v>6.1267999999999994</v>
      </c>
      <c r="AB110" s="23">
        <f t="shared" si="30"/>
        <v>6.1267999999999994</v>
      </c>
      <c r="AC110" s="23">
        <f t="shared" si="30"/>
        <v>6.1267999999999994</v>
      </c>
      <c r="AD110" s="23">
        <f t="shared" si="30"/>
        <v>6.1267999999999994</v>
      </c>
      <c r="AE110" s="23">
        <f t="shared" si="30"/>
        <v>6.1267999999999994</v>
      </c>
      <c r="AF110" s="23">
        <f t="shared" si="30"/>
        <v>6.1267999999999994</v>
      </c>
      <c r="AG110" s="23">
        <f t="shared" si="30"/>
        <v>6.1267999999999994</v>
      </c>
      <c r="AH110" s="23">
        <f t="shared" si="30"/>
        <v>6.1267999999999994</v>
      </c>
      <c r="AI110" s="23">
        <f t="shared" si="30"/>
        <v>6.1267999999999994</v>
      </c>
      <c r="AJ110" s="23">
        <f t="shared" si="30"/>
        <v>6.1267999999999994</v>
      </c>
      <c r="AK110" s="23">
        <f t="shared" si="30"/>
        <v>6.1267999999999994</v>
      </c>
      <c r="AL110" s="23">
        <f t="shared" si="30"/>
        <v>6.1267999999999994</v>
      </c>
      <c r="AM110" s="23">
        <f t="shared" si="30"/>
        <v>6.1267999999999994</v>
      </c>
      <c r="AN110" s="23">
        <f t="shared" si="30"/>
        <v>6.1267999999999994</v>
      </c>
      <c r="AO110" s="23">
        <f t="shared" si="30"/>
        <v>6.1267999999999994</v>
      </c>
      <c r="AP110" s="23">
        <f t="shared" si="30"/>
        <v>6.1267999999999994</v>
      </c>
      <c r="AQ110" s="23">
        <f t="shared" si="30"/>
        <v>6.1267999999999994</v>
      </c>
      <c r="AR110" s="23">
        <f t="shared" si="30"/>
        <v>6.1267999999999994</v>
      </c>
      <c r="AS110" s="23">
        <f t="shared" si="30"/>
        <v>6.1267999999999994</v>
      </c>
      <c r="AT110" s="23">
        <f t="shared" si="30"/>
        <v>6.1267999999999994</v>
      </c>
      <c r="AU110" s="23">
        <f t="shared" si="30"/>
        <v>6.1267999999999994</v>
      </c>
      <c r="AV110" s="23">
        <f t="shared" si="30"/>
        <v>6.1267999999999994</v>
      </c>
      <c r="AW110" s="23">
        <f t="shared" si="30"/>
        <v>6.1267999999999994</v>
      </c>
      <c r="AX110" s="23">
        <f t="shared" si="30"/>
        <v>6.1267999999999994</v>
      </c>
      <c r="AY110" s="23">
        <f t="shared" si="30"/>
        <v>6.1267999999999994</v>
      </c>
      <c r="AZ110" s="18"/>
    </row>
    <row r="111" spans="1:52" ht="12.75" customHeight="1">
      <c r="A111" s="24"/>
      <c r="B111" s="25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  <c r="AA111" s="25"/>
      <c r="AB111" s="25"/>
      <c r="AC111" s="25"/>
      <c r="AD111" s="25"/>
      <c r="AE111" s="25"/>
      <c r="AF111" s="25"/>
      <c r="AG111" s="25"/>
      <c r="AH111" s="25"/>
      <c r="AI111" s="25"/>
      <c r="AJ111" s="25"/>
      <c r="AK111" s="25"/>
      <c r="AL111" s="25"/>
      <c r="AM111" s="25"/>
      <c r="AN111" s="25"/>
      <c r="AO111" s="25"/>
      <c r="AP111" s="25"/>
      <c r="AQ111" s="25"/>
      <c r="AR111" s="25"/>
      <c r="AS111" s="25"/>
      <c r="AT111" s="25"/>
      <c r="AU111" s="25"/>
      <c r="AV111" s="25"/>
      <c r="AW111" s="25"/>
      <c r="AX111" s="25"/>
      <c r="AY111" s="25"/>
      <c r="AZ111" s="18"/>
    </row>
    <row r="112" spans="1:52" ht="12.75" customHeight="1">
      <c r="A112" s="4" t="s">
        <v>69</v>
      </c>
      <c r="B112" s="92">
        <v>0</v>
      </c>
      <c r="C112" s="92">
        <v>11.478131075834971</v>
      </c>
      <c r="D112" s="92">
        <v>0</v>
      </c>
      <c r="E112" s="92">
        <v>13.141312268723459</v>
      </c>
      <c r="F112" s="92">
        <v>0</v>
      </c>
      <c r="G112" s="92">
        <v>15.045488416461493</v>
      </c>
      <c r="H112" s="92">
        <v>0</v>
      </c>
      <c r="I112" s="92">
        <v>17.225579688006768</v>
      </c>
      <c r="J112" s="92">
        <v>0</v>
      </c>
      <c r="K112" s="92">
        <v>19.721566184798945</v>
      </c>
      <c r="L112" s="92">
        <v>130.04277236112429</v>
      </c>
      <c r="M112" s="92">
        <v>22.579221124976318</v>
      </c>
      <c r="N112" s="92">
        <v>0</v>
      </c>
      <c r="O112" s="92">
        <v>25.850950265985386</v>
      </c>
      <c r="P112" s="92">
        <v>0</v>
      </c>
      <c r="Q112" s="92">
        <v>29.596752959526675</v>
      </c>
      <c r="R112" s="92">
        <v>0</v>
      </c>
      <c r="S112" s="92">
        <v>33.885322463362087</v>
      </c>
      <c r="T112" s="92">
        <v>0</v>
      </c>
      <c r="U112" s="92">
        <v>38.795305688303266</v>
      </c>
      <c r="V112" s="92">
        <v>290.38325077154377</v>
      </c>
      <c r="W112" s="92">
        <v>44.41674548253841</v>
      </c>
      <c r="X112" s="92">
        <v>0</v>
      </c>
      <c r="Y112" s="92">
        <v>50.852731902958233</v>
      </c>
      <c r="Z112" s="92">
        <v>0</v>
      </c>
      <c r="AA112" s="92">
        <v>58.221292755696879</v>
      </c>
      <c r="AB112" s="92">
        <v>0</v>
      </c>
      <c r="AC112" s="92">
        <v>66.657558075997372</v>
      </c>
      <c r="AD112" s="92">
        <v>0</v>
      </c>
      <c r="AE112" s="92">
        <v>76.316238241209405</v>
      </c>
      <c r="AF112" s="92">
        <v>503.22449566447034</v>
      </c>
      <c r="AG112" s="92">
        <v>87.374461162360646</v>
      </c>
      <c r="AH112" s="92">
        <v>0</v>
      </c>
      <c r="AI112" s="92">
        <v>100.03502058478671</v>
      </c>
      <c r="AJ112" s="92">
        <v>0</v>
      </c>
      <c r="AK112" s="92">
        <v>114.5300950675223</v>
      </c>
      <c r="AL112" s="92">
        <v>0</v>
      </c>
      <c r="AM112" s="92">
        <v>131.12550584280629</v>
      </c>
      <c r="AN112" s="92">
        <v>0</v>
      </c>
      <c r="AO112" s="92">
        <v>150.12559163942896</v>
      </c>
      <c r="AP112" s="92">
        <v>3959.6749986708819</v>
      </c>
      <c r="AQ112" s="92">
        <v>171.87878986798225</v>
      </c>
      <c r="AR112" s="92">
        <v>0</v>
      </c>
      <c r="AS112" s="92">
        <v>196.78402651985292</v>
      </c>
      <c r="AT112" s="92">
        <v>0</v>
      </c>
      <c r="AU112" s="92">
        <v>225.29803196257959</v>
      </c>
      <c r="AV112" s="92">
        <v>0</v>
      </c>
      <c r="AW112" s="92">
        <v>257.94371679395744</v>
      </c>
      <c r="AX112" s="92">
        <v>0</v>
      </c>
      <c r="AY112" s="92">
        <v>295.31976135740183</v>
      </c>
      <c r="AZ112" s="18"/>
    </row>
    <row r="113" spans="1:52" ht="12.75" customHeight="1">
      <c r="A113" s="2" t="s">
        <v>143</v>
      </c>
      <c r="B113" s="32">
        <f t="shared" ref="B113:AY113" si="31">SUM(B112)</f>
        <v>0</v>
      </c>
      <c r="C113" s="32">
        <f t="shared" si="31"/>
        <v>11.478131075834971</v>
      </c>
      <c r="D113" s="32">
        <f t="shared" si="31"/>
        <v>0</v>
      </c>
      <c r="E113" s="32">
        <f t="shared" si="31"/>
        <v>13.141312268723459</v>
      </c>
      <c r="F113" s="32">
        <f t="shared" si="31"/>
        <v>0</v>
      </c>
      <c r="G113" s="32">
        <f t="shared" si="31"/>
        <v>15.045488416461493</v>
      </c>
      <c r="H113" s="32">
        <f t="shared" si="31"/>
        <v>0</v>
      </c>
      <c r="I113" s="32">
        <f t="shared" si="31"/>
        <v>17.225579688006768</v>
      </c>
      <c r="J113" s="32">
        <f t="shared" si="31"/>
        <v>0</v>
      </c>
      <c r="K113" s="32">
        <f t="shared" si="31"/>
        <v>19.721566184798945</v>
      </c>
      <c r="L113" s="32">
        <f t="shared" si="31"/>
        <v>130.04277236112429</v>
      </c>
      <c r="M113" s="32">
        <f t="shared" si="31"/>
        <v>22.579221124976318</v>
      </c>
      <c r="N113" s="32">
        <f t="shared" si="31"/>
        <v>0</v>
      </c>
      <c r="O113" s="32">
        <f t="shared" si="31"/>
        <v>25.850950265985386</v>
      </c>
      <c r="P113" s="32">
        <f t="shared" si="31"/>
        <v>0</v>
      </c>
      <c r="Q113" s="32">
        <f t="shared" si="31"/>
        <v>29.596752959526675</v>
      </c>
      <c r="R113" s="32">
        <f t="shared" si="31"/>
        <v>0</v>
      </c>
      <c r="S113" s="32">
        <f t="shared" si="31"/>
        <v>33.885322463362087</v>
      </c>
      <c r="T113" s="32">
        <f t="shared" si="31"/>
        <v>0</v>
      </c>
      <c r="U113" s="32">
        <f t="shared" si="31"/>
        <v>38.795305688303266</v>
      </c>
      <c r="V113" s="32">
        <f t="shared" si="31"/>
        <v>290.38325077154377</v>
      </c>
      <c r="W113" s="32">
        <f t="shared" si="31"/>
        <v>44.41674548253841</v>
      </c>
      <c r="X113" s="32">
        <f t="shared" si="31"/>
        <v>0</v>
      </c>
      <c r="Y113" s="32">
        <f t="shared" si="31"/>
        <v>50.852731902958233</v>
      </c>
      <c r="Z113" s="32">
        <f t="shared" si="31"/>
        <v>0</v>
      </c>
      <c r="AA113" s="32">
        <f t="shared" si="31"/>
        <v>58.221292755696879</v>
      </c>
      <c r="AB113" s="32">
        <f t="shared" si="31"/>
        <v>0</v>
      </c>
      <c r="AC113" s="32">
        <f t="shared" si="31"/>
        <v>66.657558075997372</v>
      </c>
      <c r="AD113" s="32">
        <f t="shared" si="31"/>
        <v>0</v>
      </c>
      <c r="AE113" s="32">
        <f t="shared" si="31"/>
        <v>76.316238241209405</v>
      </c>
      <c r="AF113" s="32">
        <f t="shared" si="31"/>
        <v>503.22449566447034</v>
      </c>
      <c r="AG113" s="32">
        <f t="shared" si="31"/>
        <v>87.374461162360646</v>
      </c>
      <c r="AH113" s="32">
        <f t="shared" si="31"/>
        <v>0</v>
      </c>
      <c r="AI113" s="32">
        <f t="shared" si="31"/>
        <v>100.03502058478671</v>
      </c>
      <c r="AJ113" s="32">
        <f t="shared" si="31"/>
        <v>0</v>
      </c>
      <c r="AK113" s="32">
        <f t="shared" si="31"/>
        <v>114.5300950675223</v>
      </c>
      <c r="AL113" s="32">
        <f t="shared" si="31"/>
        <v>0</v>
      </c>
      <c r="AM113" s="32">
        <f t="shared" si="31"/>
        <v>131.12550584280629</v>
      </c>
      <c r="AN113" s="32">
        <f t="shared" si="31"/>
        <v>0</v>
      </c>
      <c r="AO113" s="32">
        <f t="shared" si="31"/>
        <v>150.12559163942896</v>
      </c>
      <c r="AP113" s="32">
        <f t="shared" si="31"/>
        <v>3959.6749986708819</v>
      </c>
      <c r="AQ113" s="32">
        <f t="shared" si="31"/>
        <v>171.87878986798225</v>
      </c>
      <c r="AR113" s="32">
        <f t="shared" si="31"/>
        <v>0</v>
      </c>
      <c r="AS113" s="32">
        <f t="shared" si="31"/>
        <v>196.78402651985292</v>
      </c>
      <c r="AT113" s="32">
        <f t="shared" si="31"/>
        <v>0</v>
      </c>
      <c r="AU113" s="32">
        <f t="shared" si="31"/>
        <v>225.29803196257959</v>
      </c>
      <c r="AV113" s="32">
        <f t="shared" si="31"/>
        <v>0</v>
      </c>
      <c r="AW113" s="32">
        <f t="shared" si="31"/>
        <v>257.94371679395744</v>
      </c>
      <c r="AX113" s="32">
        <f t="shared" si="31"/>
        <v>0</v>
      </c>
      <c r="AY113" s="32">
        <f t="shared" si="31"/>
        <v>295.31976135740183</v>
      </c>
      <c r="AZ113" s="18"/>
    </row>
    <row r="114" spans="1:52" ht="12.75" customHeight="1">
      <c r="AZ114" s="18"/>
    </row>
    <row r="115" spans="1:52" ht="12.75" customHeight="1">
      <c r="A115" s="4" t="s">
        <v>144</v>
      </c>
      <c r="B115" s="4">
        <f t="shared" ref="B115:AY115" si="32">1/(1+$B$30)^B105</f>
        <v>1</v>
      </c>
      <c r="C115" s="20">
        <f t="shared" si="32"/>
        <v>0.970873786407767</v>
      </c>
      <c r="D115" s="20">
        <f t="shared" si="32"/>
        <v>0.94259590913375435</v>
      </c>
      <c r="E115" s="20">
        <f t="shared" si="32"/>
        <v>0.91514165935315961</v>
      </c>
      <c r="F115" s="20">
        <f t="shared" si="32"/>
        <v>0.888487047915689</v>
      </c>
      <c r="G115" s="20">
        <f t="shared" si="32"/>
        <v>0.86260878438416411</v>
      </c>
      <c r="H115" s="20">
        <f t="shared" si="32"/>
        <v>0.83748425668365445</v>
      </c>
      <c r="I115" s="20">
        <f t="shared" si="32"/>
        <v>0.81309151134335378</v>
      </c>
      <c r="J115" s="20">
        <f t="shared" si="32"/>
        <v>0.78940923431393573</v>
      </c>
      <c r="K115" s="20">
        <f t="shared" si="32"/>
        <v>0.76641673234362695</v>
      </c>
      <c r="L115" s="20">
        <f t="shared" si="32"/>
        <v>0.74409391489672516</v>
      </c>
      <c r="M115" s="20">
        <f t="shared" si="32"/>
        <v>0.72242127659876232</v>
      </c>
      <c r="N115" s="20">
        <f t="shared" si="32"/>
        <v>0.70137988019297326</v>
      </c>
      <c r="O115" s="20">
        <f t="shared" si="32"/>
        <v>0.68095133999317792</v>
      </c>
      <c r="P115" s="20">
        <f t="shared" si="32"/>
        <v>0.66111780581861923</v>
      </c>
      <c r="Q115" s="20">
        <f t="shared" si="32"/>
        <v>0.64186194739671765</v>
      </c>
      <c r="R115" s="20">
        <f t="shared" si="32"/>
        <v>0.62316693922011435</v>
      </c>
      <c r="S115" s="20">
        <f t="shared" si="32"/>
        <v>0.60501644584477121</v>
      </c>
      <c r="T115" s="20">
        <f t="shared" si="32"/>
        <v>0.5873946076162827</v>
      </c>
      <c r="U115" s="20">
        <f t="shared" si="32"/>
        <v>0.57028602681192497</v>
      </c>
      <c r="V115" s="20">
        <f t="shared" si="32"/>
        <v>0.55367575418633497</v>
      </c>
      <c r="W115" s="20">
        <f t="shared" si="32"/>
        <v>0.5375492759090631</v>
      </c>
      <c r="X115" s="20">
        <f t="shared" si="32"/>
        <v>0.52189250088258554</v>
      </c>
      <c r="Y115" s="20">
        <f t="shared" si="32"/>
        <v>0.50669174842969467</v>
      </c>
      <c r="Z115" s="20">
        <f t="shared" si="32"/>
        <v>0.49193373633950943</v>
      </c>
      <c r="AA115" s="20">
        <f t="shared" si="32"/>
        <v>0.47760556926165965</v>
      </c>
      <c r="AB115" s="20">
        <f t="shared" si="32"/>
        <v>0.46369472743850448</v>
      </c>
      <c r="AC115" s="20">
        <f t="shared" si="32"/>
        <v>0.45018905576553836</v>
      </c>
      <c r="AD115" s="20">
        <f t="shared" si="32"/>
        <v>0.4370767531704256</v>
      </c>
      <c r="AE115" s="20">
        <f t="shared" si="32"/>
        <v>0.42434636230138412</v>
      </c>
      <c r="AF115" s="20">
        <f t="shared" si="32"/>
        <v>0.41198675951590691</v>
      </c>
      <c r="AG115" s="20">
        <f t="shared" si="32"/>
        <v>0.39998714516107459</v>
      </c>
      <c r="AH115" s="20">
        <f t="shared" si="32"/>
        <v>0.38833703413696569</v>
      </c>
      <c r="AI115" s="20">
        <f t="shared" si="32"/>
        <v>0.37702624673491814</v>
      </c>
      <c r="AJ115" s="20">
        <f t="shared" si="32"/>
        <v>0.36604489974263904</v>
      </c>
      <c r="AK115" s="20">
        <f t="shared" si="32"/>
        <v>0.35538339780838735</v>
      </c>
      <c r="AL115" s="20">
        <f t="shared" si="32"/>
        <v>0.34503242505668674</v>
      </c>
      <c r="AM115" s="20">
        <f t="shared" si="32"/>
        <v>0.33498293694823961</v>
      </c>
      <c r="AN115" s="20">
        <f t="shared" si="32"/>
        <v>0.3252261523769317</v>
      </c>
      <c r="AO115" s="20">
        <f t="shared" si="32"/>
        <v>0.31575354599702099</v>
      </c>
      <c r="AP115" s="20">
        <f t="shared" si="32"/>
        <v>0.30655684077380685</v>
      </c>
      <c r="AQ115" s="20">
        <f t="shared" si="32"/>
        <v>0.29762800075126877</v>
      </c>
      <c r="AR115" s="20">
        <f t="shared" si="32"/>
        <v>0.28895922403035801</v>
      </c>
      <c r="AS115" s="20">
        <f t="shared" si="32"/>
        <v>0.28054293595180391</v>
      </c>
      <c r="AT115" s="20">
        <f t="shared" si="32"/>
        <v>0.27237178247747956</v>
      </c>
      <c r="AU115" s="20">
        <f t="shared" si="32"/>
        <v>0.26443862376454325</v>
      </c>
      <c r="AV115" s="20">
        <f t="shared" si="32"/>
        <v>0.25673652792674101</v>
      </c>
      <c r="AW115" s="20">
        <f t="shared" si="32"/>
        <v>0.24925876497741845</v>
      </c>
      <c r="AX115" s="20">
        <f t="shared" si="32"/>
        <v>0.24199880094894996</v>
      </c>
      <c r="AY115" s="20">
        <f t="shared" si="32"/>
        <v>0.2349502921834466</v>
      </c>
      <c r="AZ115" s="18"/>
    </row>
    <row r="116" spans="1:52" ht="12.75" customHeight="1">
      <c r="A116" s="4" t="s">
        <v>145</v>
      </c>
      <c r="B116" s="4">
        <f t="shared" ref="B116:AY116" si="33">B110*B115</f>
        <v>573.37599999999998</v>
      </c>
      <c r="C116" s="20">
        <f t="shared" si="33"/>
        <v>5.9483495145631062</v>
      </c>
      <c r="D116" s="20">
        <f t="shared" si="33"/>
        <v>5.7750966160806856</v>
      </c>
      <c r="E116" s="20">
        <f t="shared" si="33"/>
        <v>5.6068899185249377</v>
      </c>
      <c r="F116" s="20">
        <f t="shared" si="33"/>
        <v>5.4435824451698425</v>
      </c>
      <c r="G116" s="20">
        <f t="shared" si="33"/>
        <v>5.2850315001648962</v>
      </c>
      <c r="H116" s="20">
        <f t="shared" si="33"/>
        <v>5.1310985438494132</v>
      </c>
      <c r="I116" s="20">
        <f t="shared" si="33"/>
        <v>4.9816490716984596</v>
      </c>
      <c r="J116" s="20">
        <f t="shared" si="33"/>
        <v>4.8365524967946207</v>
      </c>
      <c r="K116" s="20">
        <f t="shared" si="33"/>
        <v>4.6956820357229327</v>
      </c>
      <c r="L116" s="20">
        <f t="shared" si="33"/>
        <v>4.5589145977892551</v>
      </c>
      <c r="M116" s="20">
        <f t="shared" si="33"/>
        <v>4.4261306774652969</v>
      </c>
      <c r="N116" s="20">
        <f t="shared" si="33"/>
        <v>4.2972142499663084</v>
      </c>
      <c r="O116" s="20">
        <f t="shared" si="33"/>
        <v>4.1720526698702018</v>
      </c>
      <c r="P116" s="20">
        <f t="shared" si="33"/>
        <v>4.0505365726895155</v>
      </c>
      <c r="Q116" s="20">
        <f t="shared" si="33"/>
        <v>3.9325597793102092</v>
      </c>
      <c r="R116" s="20">
        <f t="shared" si="33"/>
        <v>3.8180192032137961</v>
      </c>
      <c r="S116" s="20">
        <f t="shared" si="33"/>
        <v>3.7068147604017438</v>
      </c>
      <c r="T116" s="20">
        <f t="shared" si="33"/>
        <v>3.5988492819434406</v>
      </c>
      <c r="U116" s="20">
        <f t="shared" si="33"/>
        <v>3.4940284290713017</v>
      </c>
      <c r="V116" s="20">
        <f t="shared" si="33"/>
        <v>3.3922606107488367</v>
      </c>
      <c r="W116" s="20">
        <f t="shared" si="33"/>
        <v>3.2934569036396475</v>
      </c>
      <c r="X116" s="20">
        <f t="shared" si="33"/>
        <v>3.197530974407425</v>
      </c>
      <c r="Y116" s="20">
        <f t="shared" si="33"/>
        <v>3.104399004279053</v>
      </c>
      <c r="Z116" s="20">
        <f t="shared" si="33"/>
        <v>3.0139796158049061</v>
      </c>
      <c r="AA116" s="20">
        <f t="shared" si="33"/>
        <v>2.9261938017523361</v>
      </c>
      <c r="AB116" s="20">
        <f t="shared" si="33"/>
        <v>2.840964856070229</v>
      </c>
      <c r="AC116" s="20">
        <f t="shared" si="33"/>
        <v>2.7582183068643</v>
      </c>
      <c r="AD116" s="20">
        <f t="shared" si="33"/>
        <v>2.6778818513245635</v>
      </c>
      <c r="AE116" s="20">
        <f t="shared" si="33"/>
        <v>2.59988529254812</v>
      </c>
      <c r="AF116" s="20">
        <f t="shared" si="33"/>
        <v>2.5241604782020581</v>
      </c>
      <c r="AG116" s="20">
        <f t="shared" si="33"/>
        <v>2.4506412409728715</v>
      </c>
      <c r="AH116" s="20">
        <f t="shared" si="33"/>
        <v>2.3792633407503612</v>
      </c>
      <c r="AI116" s="20">
        <f t="shared" si="33"/>
        <v>2.309964408495496</v>
      </c>
      <c r="AJ116" s="20">
        <f t="shared" si="33"/>
        <v>2.2426838917432006</v>
      </c>
      <c r="AK116" s="20">
        <f t="shared" si="33"/>
        <v>2.1773630016924272</v>
      </c>
      <c r="AL116" s="20">
        <f t="shared" si="33"/>
        <v>2.1139446618373081</v>
      </c>
      <c r="AM116" s="20">
        <f t="shared" si="33"/>
        <v>2.0523734580944741</v>
      </c>
      <c r="AN116" s="20">
        <f t="shared" si="33"/>
        <v>1.9925955903829848</v>
      </c>
      <c r="AO116" s="20">
        <f t="shared" si="33"/>
        <v>1.9345588256145481</v>
      </c>
      <c r="AP116" s="20">
        <f t="shared" si="33"/>
        <v>1.8782124520529595</v>
      </c>
      <c r="AQ116" s="20">
        <f t="shared" si="33"/>
        <v>1.8235072350028734</v>
      </c>
      <c r="AR116" s="20">
        <f t="shared" si="33"/>
        <v>1.7703953737891973</v>
      </c>
      <c r="AS116" s="20">
        <f t="shared" si="33"/>
        <v>1.7188304599895119</v>
      </c>
      <c r="AT116" s="20">
        <f t="shared" si="33"/>
        <v>1.6687674368830216</v>
      </c>
      <c r="AU116" s="20">
        <f t="shared" si="33"/>
        <v>1.6201625600806033</v>
      </c>
      <c r="AV116" s="20">
        <f t="shared" si="33"/>
        <v>1.5729733593015567</v>
      </c>
      <c r="AW116" s="20">
        <f t="shared" si="33"/>
        <v>1.5271586012636471</v>
      </c>
      <c r="AX116" s="20">
        <f t="shared" si="33"/>
        <v>1.4826782536540264</v>
      </c>
      <c r="AY116" s="20">
        <f t="shared" si="33"/>
        <v>1.4394934501495404</v>
      </c>
      <c r="AZ116" s="18"/>
    </row>
    <row r="117" spans="1:52" ht="12.75" customHeight="1">
      <c r="A117" s="4" t="s">
        <v>146</v>
      </c>
      <c r="B117" s="4">
        <f t="shared" ref="B117:AY117" si="34">B113*B115</f>
        <v>0</v>
      </c>
      <c r="C117" s="20">
        <f t="shared" si="34"/>
        <v>11.143816578480555</v>
      </c>
      <c r="D117" s="20">
        <f t="shared" si="34"/>
        <v>0</v>
      </c>
      <c r="E117" s="20">
        <f t="shared" si="34"/>
        <v>12.02616231567762</v>
      </c>
      <c r="F117" s="20">
        <f t="shared" si="34"/>
        <v>0</v>
      </c>
      <c r="G117" s="20">
        <f t="shared" si="34"/>
        <v>12.978370473389871</v>
      </c>
      <c r="H117" s="20">
        <f t="shared" si="34"/>
        <v>0</v>
      </c>
      <c r="I117" s="20">
        <f t="shared" si="34"/>
        <v>14.0059726222868</v>
      </c>
      <c r="J117" s="20">
        <f t="shared" si="34"/>
        <v>0</v>
      </c>
      <c r="K117" s="20">
        <f t="shared" si="34"/>
        <v>15.114938312052177</v>
      </c>
      <c r="L117" s="20">
        <f t="shared" si="34"/>
        <v>96.764035590212629</v>
      </c>
      <c r="M117" s="20">
        <f t="shared" si="34"/>
        <v>16.311709749711135</v>
      </c>
      <c r="N117" s="20">
        <f t="shared" si="34"/>
        <v>0</v>
      </c>
      <c r="O117" s="20">
        <f t="shared" si="34"/>
        <v>17.603239223719747</v>
      </c>
      <c r="P117" s="20">
        <f t="shared" si="34"/>
        <v>0</v>
      </c>
      <c r="Q117" s="20">
        <f t="shared" si="34"/>
        <v>18.997029491221358</v>
      </c>
      <c r="R117" s="20">
        <f t="shared" si="34"/>
        <v>0</v>
      </c>
      <c r="S117" s="20">
        <f t="shared" si="34"/>
        <v>20.501177363087319</v>
      </c>
      <c r="T117" s="20">
        <f t="shared" si="34"/>
        <v>0</v>
      </c>
      <c r="U117" s="20">
        <f t="shared" si="34"/>
        <v>22.124420739936543</v>
      </c>
      <c r="V117" s="20">
        <f t="shared" si="34"/>
        <v>160.77816537401412</v>
      </c>
      <c r="W117" s="20">
        <f t="shared" si="34"/>
        <v>23.87618937237567</v>
      </c>
      <c r="X117" s="20">
        <f t="shared" si="34"/>
        <v>0</v>
      </c>
      <c r="Y117" s="20">
        <f t="shared" si="34"/>
        <v>25.766659640336421</v>
      </c>
      <c r="Z117" s="20">
        <f t="shared" si="34"/>
        <v>0</v>
      </c>
      <c r="AA117" s="20">
        <f t="shared" si="34"/>
        <v>27.80681366973435</v>
      </c>
      <c r="AB117" s="20">
        <f t="shared" si="34"/>
        <v>0</v>
      </c>
      <c r="AC117" s="20">
        <f t="shared" si="34"/>
        <v>30.008503129869794</v>
      </c>
      <c r="AD117" s="20">
        <f t="shared" si="34"/>
        <v>0</v>
      </c>
      <c r="AE117" s="20">
        <f t="shared" si="34"/>
        <v>32.384518082182993</v>
      </c>
      <c r="AF117" s="20">
        <f t="shared" si="34"/>
        <v>207.32182927783168</v>
      </c>
      <c r="AG117" s="20">
        <f t="shared" si="34"/>
        <v>34.948661280319818</v>
      </c>
      <c r="AH117" s="20">
        <f t="shared" si="34"/>
        <v>0</v>
      </c>
      <c r="AI117" s="20">
        <f t="shared" si="34"/>
        <v>37.715828353132409</v>
      </c>
      <c r="AJ117" s="20">
        <f t="shared" si="34"/>
        <v>0</v>
      </c>
      <c r="AK117" s="20">
        <f t="shared" si="34"/>
        <v>40.702094336413701</v>
      </c>
      <c r="AL117" s="20">
        <f t="shared" si="34"/>
        <v>0</v>
      </c>
      <c r="AM117" s="20">
        <f t="shared" si="34"/>
        <v>43.924807056046802</v>
      </c>
      <c r="AN117" s="20">
        <f t="shared" si="34"/>
        <v>0</v>
      </c>
      <c r="AO117" s="20">
        <f t="shared" si="34"/>
        <v>47.402687905050421</v>
      </c>
      <c r="AP117" s="20">
        <f t="shared" si="34"/>
        <v>1213.8654580835735</v>
      </c>
      <c r="AQ117" s="20">
        <f t="shared" si="34"/>
        <v>51.155940599954988</v>
      </c>
      <c r="AR117" s="20">
        <f t="shared" si="34"/>
        <v>0</v>
      </c>
      <c r="AS117" s="20">
        <f t="shared" si="34"/>
        <v>55.206368548297178</v>
      </c>
      <c r="AT117" s="20">
        <f t="shared" si="34"/>
        <v>0</v>
      </c>
      <c r="AU117" s="20">
        <f t="shared" si="34"/>
        <v>59.577501509044623</v>
      </c>
      <c r="AV117" s="20">
        <f t="shared" si="34"/>
        <v>0</v>
      </c>
      <c r="AW117" s="20">
        <f t="shared" si="34"/>
        <v>64.294732281746818</v>
      </c>
      <c r="AX117" s="20">
        <f t="shared" si="34"/>
        <v>0</v>
      </c>
      <c r="AY117" s="20">
        <f t="shared" si="34"/>
        <v>69.385464218467277</v>
      </c>
      <c r="AZ117" s="18"/>
    </row>
    <row r="118" spans="1:52" ht="12.75" customHeight="1"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  <c r="AC118" s="17"/>
      <c r="AD118" s="17"/>
      <c r="AE118" s="17"/>
      <c r="AF118" s="17"/>
      <c r="AG118" s="17"/>
      <c r="AH118" s="17"/>
      <c r="AI118" s="17"/>
      <c r="AJ118" s="17"/>
      <c r="AK118" s="17"/>
      <c r="AL118" s="17"/>
      <c r="AM118" s="17"/>
      <c r="AN118" s="17"/>
      <c r="AO118" s="17"/>
      <c r="AP118" s="17"/>
      <c r="AQ118" s="17"/>
      <c r="AR118" s="17"/>
      <c r="AS118" s="17"/>
      <c r="AT118" s="17"/>
      <c r="AU118" s="17"/>
      <c r="AV118" s="17"/>
      <c r="AW118" s="17"/>
      <c r="AX118" s="17"/>
      <c r="AY118" s="17"/>
      <c r="AZ118" s="18"/>
    </row>
    <row r="119" spans="1:52" ht="12.75" customHeight="1">
      <c r="A119" s="4" t="s">
        <v>147</v>
      </c>
      <c r="B119" s="4">
        <f t="shared" ref="B119:AY119" si="35">1/(1+$B$31)^B105</f>
        <v>1</v>
      </c>
      <c r="C119" s="20">
        <f t="shared" si="35"/>
        <v>0.92592592592592582</v>
      </c>
      <c r="D119" s="20">
        <f t="shared" si="35"/>
        <v>0.85733882030178321</v>
      </c>
      <c r="E119" s="20">
        <f t="shared" si="35"/>
        <v>0.79383224102016958</v>
      </c>
      <c r="F119" s="20">
        <f t="shared" si="35"/>
        <v>0.73502985279645328</v>
      </c>
      <c r="G119" s="20">
        <f t="shared" si="35"/>
        <v>0.68058319703375303</v>
      </c>
      <c r="H119" s="20">
        <f t="shared" si="35"/>
        <v>0.63016962688310452</v>
      </c>
      <c r="I119" s="20">
        <f t="shared" si="35"/>
        <v>0.58349039526213387</v>
      </c>
      <c r="J119" s="20">
        <f t="shared" si="35"/>
        <v>0.54026888450197574</v>
      </c>
      <c r="K119" s="20">
        <f t="shared" si="35"/>
        <v>0.50024896713145905</v>
      </c>
      <c r="L119" s="20">
        <f t="shared" si="35"/>
        <v>0.46319348808468425</v>
      </c>
      <c r="M119" s="20">
        <f t="shared" si="35"/>
        <v>0.42888285933767062</v>
      </c>
      <c r="N119" s="20">
        <f t="shared" si="35"/>
        <v>0.39711375864599124</v>
      </c>
      <c r="O119" s="20">
        <f t="shared" si="35"/>
        <v>0.36769792467221413</v>
      </c>
      <c r="P119" s="20">
        <f t="shared" si="35"/>
        <v>0.34046104136316119</v>
      </c>
      <c r="Q119" s="20">
        <f t="shared" si="35"/>
        <v>0.31524170496588994</v>
      </c>
      <c r="R119" s="20">
        <f t="shared" si="35"/>
        <v>0.29189046756100923</v>
      </c>
      <c r="S119" s="20">
        <f t="shared" si="35"/>
        <v>0.27026895144537894</v>
      </c>
      <c r="T119" s="20">
        <f t="shared" si="35"/>
        <v>0.25024902911609154</v>
      </c>
      <c r="U119" s="20">
        <f t="shared" si="35"/>
        <v>0.23171206399638106</v>
      </c>
      <c r="V119" s="20">
        <f t="shared" si="35"/>
        <v>0.21454820740405653</v>
      </c>
      <c r="W119" s="20">
        <f t="shared" si="35"/>
        <v>0.19865574759634863</v>
      </c>
      <c r="X119" s="20">
        <f t="shared" si="35"/>
        <v>0.18394050703365611</v>
      </c>
      <c r="Y119" s="20">
        <f t="shared" si="35"/>
        <v>0.17031528429042234</v>
      </c>
      <c r="Z119" s="20">
        <f t="shared" si="35"/>
        <v>0.1576993373059466</v>
      </c>
      <c r="AA119" s="20">
        <f t="shared" si="35"/>
        <v>0.1460179049129135</v>
      </c>
      <c r="AB119" s="20">
        <f t="shared" si="35"/>
        <v>0.13520176380825324</v>
      </c>
      <c r="AC119" s="20">
        <f t="shared" si="35"/>
        <v>0.12518681834097523</v>
      </c>
      <c r="AD119" s="20">
        <f t="shared" si="35"/>
        <v>0.11591372068608817</v>
      </c>
      <c r="AE119" s="20">
        <f t="shared" si="35"/>
        <v>0.10732751915378534</v>
      </c>
      <c r="AF119" s="20">
        <f t="shared" si="35"/>
        <v>9.9377332549801231E-2</v>
      </c>
      <c r="AG119" s="20">
        <f t="shared" si="35"/>
        <v>9.2016048657223348E-2</v>
      </c>
      <c r="AH119" s="20">
        <f t="shared" si="35"/>
        <v>8.5200045052984577E-2</v>
      </c>
      <c r="AI119" s="20">
        <f t="shared" si="35"/>
        <v>7.8888930604615354E-2</v>
      </c>
      <c r="AJ119" s="20">
        <f t="shared" si="35"/>
        <v>7.3045306115384581E-2</v>
      </c>
      <c r="AK119" s="20">
        <f t="shared" si="35"/>
        <v>6.7634542699430159E-2</v>
      </c>
      <c r="AL119" s="20">
        <f t="shared" si="35"/>
        <v>6.2624576573546434E-2</v>
      </c>
      <c r="AM119" s="20">
        <f t="shared" si="35"/>
        <v>5.7985719049580033E-2</v>
      </c>
      <c r="AN119" s="20">
        <f t="shared" si="35"/>
        <v>5.3690480601462989E-2</v>
      </c>
      <c r="AO119" s="20">
        <f t="shared" si="35"/>
        <v>4.9713407964317585E-2</v>
      </c>
      <c r="AP119" s="20">
        <f t="shared" si="35"/>
        <v>4.6030933300294057E-2</v>
      </c>
      <c r="AQ119" s="20">
        <f t="shared" si="35"/>
        <v>4.2621234537309309E-2</v>
      </c>
      <c r="AR119" s="20">
        <f t="shared" si="35"/>
        <v>3.9464106053064177E-2</v>
      </c>
      <c r="AS119" s="20">
        <f t="shared" si="35"/>
        <v>3.6540838938022388E-2</v>
      </c>
      <c r="AT119" s="20">
        <f t="shared" si="35"/>
        <v>3.3834110127798502E-2</v>
      </c>
      <c r="AU119" s="20">
        <f t="shared" si="35"/>
        <v>3.1327879747961578E-2</v>
      </c>
      <c r="AV119" s="20">
        <f t="shared" si="35"/>
        <v>2.900729606292738E-2</v>
      </c>
      <c r="AW119" s="20">
        <f t="shared" si="35"/>
        <v>2.6858607465673496E-2</v>
      </c>
      <c r="AX119" s="20">
        <f t="shared" si="35"/>
        <v>2.4869080986734723E-2</v>
      </c>
      <c r="AY119" s="20">
        <f t="shared" si="35"/>
        <v>2.3026926839569185E-2</v>
      </c>
      <c r="AZ119" s="18"/>
    </row>
    <row r="120" spans="1:52" ht="12.75" customHeight="1">
      <c r="A120" s="4" t="s">
        <v>148</v>
      </c>
      <c r="B120" s="4">
        <f t="shared" ref="B120:AY120" si="36">B110*B119</f>
        <v>573.37599999999998</v>
      </c>
      <c r="C120" s="20">
        <f t="shared" si="36"/>
        <v>5.6729629629629619</v>
      </c>
      <c r="D120" s="20">
        <f t="shared" si="36"/>
        <v>5.2527434842249647</v>
      </c>
      <c r="E120" s="20">
        <f t="shared" si="36"/>
        <v>4.8636513742823748</v>
      </c>
      <c r="F120" s="20">
        <f t="shared" si="36"/>
        <v>4.5033809021133093</v>
      </c>
      <c r="G120" s="20">
        <f t="shared" si="36"/>
        <v>4.1697971315863978</v>
      </c>
      <c r="H120" s="20">
        <f t="shared" si="36"/>
        <v>3.8609232699874045</v>
      </c>
      <c r="I120" s="20">
        <f t="shared" si="36"/>
        <v>3.5749289536920412</v>
      </c>
      <c r="J120" s="20">
        <f t="shared" si="36"/>
        <v>3.3101194015667046</v>
      </c>
      <c r="K120" s="20">
        <f t="shared" si="36"/>
        <v>3.064925371821023</v>
      </c>
      <c r="L120" s="20">
        <f t="shared" si="36"/>
        <v>2.8378938627972432</v>
      </c>
      <c r="M120" s="20">
        <f t="shared" si="36"/>
        <v>2.6276795025900399</v>
      </c>
      <c r="N120" s="20">
        <f t="shared" si="36"/>
        <v>2.4330365764722588</v>
      </c>
      <c r="O120" s="20">
        <f t="shared" si="36"/>
        <v>2.2528116448817213</v>
      </c>
      <c r="P120" s="20">
        <f t="shared" si="36"/>
        <v>2.0859367082238158</v>
      </c>
      <c r="Q120" s="20">
        <f t="shared" si="36"/>
        <v>1.9314228779850142</v>
      </c>
      <c r="R120" s="20">
        <f t="shared" si="36"/>
        <v>1.7883545166527912</v>
      </c>
      <c r="S120" s="20">
        <f t="shared" si="36"/>
        <v>1.6558838117155474</v>
      </c>
      <c r="T120" s="20">
        <f t="shared" si="36"/>
        <v>1.5332257515884695</v>
      </c>
      <c r="U120" s="20">
        <f t="shared" si="36"/>
        <v>1.4196534736930273</v>
      </c>
      <c r="V120" s="20">
        <f t="shared" si="36"/>
        <v>1.3144939571231733</v>
      </c>
      <c r="W120" s="20">
        <f t="shared" si="36"/>
        <v>1.2171240343733087</v>
      </c>
      <c r="X120" s="20">
        <f t="shared" si="36"/>
        <v>1.126966698493804</v>
      </c>
      <c r="Y120" s="20">
        <f t="shared" si="36"/>
        <v>1.0434876837905596</v>
      </c>
      <c r="Z120" s="20">
        <f t="shared" si="36"/>
        <v>0.96619229980607346</v>
      </c>
      <c r="AA120" s="20">
        <f t="shared" si="36"/>
        <v>0.89462249982043829</v>
      </c>
      <c r="AB120" s="20">
        <f t="shared" si="36"/>
        <v>0.82835416650040594</v>
      </c>
      <c r="AC120" s="20">
        <f t="shared" si="36"/>
        <v>0.76699459861148689</v>
      </c>
      <c r="AD120" s="20">
        <f t="shared" si="36"/>
        <v>0.71018018389952497</v>
      </c>
      <c r="AE120" s="20">
        <f t="shared" si="36"/>
        <v>0.65757424435141199</v>
      </c>
      <c r="AF120" s="20">
        <f t="shared" si="36"/>
        <v>0.60886504106612216</v>
      </c>
      <c r="AG120" s="20">
        <f t="shared" si="36"/>
        <v>0.56376392691307597</v>
      </c>
      <c r="AH120" s="20">
        <f t="shared" si="36"/>
        <v>0.52200363603062583</v>
      </c>
      <c r="AI120" s="20">
        <f t="shared" si="36"/>
        <v>0.48333670002835732</v>
      </c>
      <c r="AJ120" s="20">
        <f t="shared" si="36"/>
        <v>0.44753398150773821</v>
      </c>
      <c r="AK120" s="20">
        <f t="shared" si="36"/>
        <v>0.41438331621086866</v>
      </c>
      <c r="AL120" s="20">
        <f t="shared" si="36"/>
        <v>0.38368825575080423</v>
      </c>
      <c r="AM120" s="20">
        <f t="shared" si="36"/>
        <v>0.35526690347296691</v>
      </c>
      <c r="AN120" s="20">
        <f t="shared" si="36"/>
        <v>0.32895083654904339</v>
      </c>
      <c r="AO120" s="20">
        <f t="shared" si="36"/>
        <v>0.30458410791578094</v>
      </c>
      <c r="AP120" s="20">
        <f t="shared" si="36"/>
        <v>0.28202232214424161</v>
      </c>
      <c r="AQ120" s="20">
        <f t="shared" si="36"/>
        <v>0.26113177976318663</v>
      </c>
      <c r="AR120" s="20">
        <f t="shared" si="36"/>
        <v>0.24178868496591358</v>
      </c>
      <c r="AS120" s="20">
        <f t="shared" si="36"/>
        <v>0.22387841200547554</v>
      </c>
      <c r="AT120" s="20">
        <f t="shared" si="36"/>
        <v>0.20729482593099582</v>
      </c>
      <c r="AU120" s="20">
        <f t="shared" si="36"/>
        <v>0.19193965363981097</v>
      </c>
      <c r="AV120" s="20">
        <f t="shared" si="36"/>
        <v>0.17772190151834347</v>
      </c>
      <c r="AW120" s="20">
        <f t="shared" si="36"/>
        <v>0.16455731622068837</v>
      </c>
      <c r="AX120" s="20">
        <f t="shared" si="36"/>
        <v>0.15236788538952628</v>
      </c>
      <c r="AY120" s="20">
        <f t="shared" si="36"/>
        <v>0.14108137536067247</v>
      </c>
      <c r="AZ120" s="18"/>
    </row>
    <row r="121" spans="1:52" ht="12.75" customHeight="1">
      <c r="A121" s="4" t="s">
        <v>149</v>
      </c>
      <c r="B121" s="4">
        <f t="shared" ref="B121:AY121" si="37">B113*B119</f>
        <v>0</v>
      </c>
      <c r="C121" s="20">
        <f t="shared" si="37"/>
        <v>10.627899144291639</v>
      </c>
      <c r="D121" s="20">
        <f t="shared" si="37"/>
        <v>0</v>
      </c>
      <c r="E121" s="20">
        <f t="shared" si="37"/>
        <v>10.431997368226591</v>
      </c>
      <c r="F121" s="20">
        <f t="shared" si="37"/>
        <v>0</v>
      </c>
      <c r="G121" s="20">
        <f t="shared" si="37"/>
        <v>10.239706607409662</v>
      </c>
      <c r="H121" s="20">
        <f t="shared" si="37"/>
        <v>0</v>
      </c>
      <c r="I121" s="20">
        <f t="shared" si="37"/>
        <v>10.050960300774454</v>
      </c>
      <c r="J121" s="20">
        <f t="shared" si="37"/>
        <v>0</v>
      </c>
      <c r="K121" s="20">
        <f t="shared" si="37"/>
        <v>9.8656931141603827</v>
      </c>
      <c r="L121" s="20">
        <f t="shared" si="37"/>
        <v>60.234965330151731</v>
      </c>
      <c r="M121" s="20">
        <f t="shared" si="37"/>
        <v>9.6838409176973794</v>
      </c>
      <c r="N121" s="20">
        <f t="shared" si="37"/>
        <v>0</v>
      </c>
      <c r="O121" s="20">
        <f t="shared" si="37"/>
        <v>9.5053407636074478</v>
      </c>
      <c r="P121" s="20">
        <f t="shared" si="37"/>
        <v>0</v>
      </c>
      <c r="Q121" s="20">
        <f t="shared" si="37"/>
        <v>9.3301308644154375</v>
      </c>
      <c r="R121" s="20">
        <f t="shared" si="37"/>
        <v>0</v>
      </c>
      <c r="S121" s="20">
        <f t="shared" si="37"/>
        <v>9.158150571561416</v>
      </c>
      <c r="T121" s="20">
        <f t="shared" si="37"/>
        <v>0</v>
      </c>
      <c r="U121" s="20">
        <f t="shared" si="37"/>
        <v>8.9893403544072932</v>
      </c>
      <c r="V121" s="20">
        <f t="shared" si="37"/>
        <v>62.301205913197329</v>
      </c>
      <c r="W121" s="20">
        <f t="shared" si="37"/>
        <v>8.8236417796304085</v>
      </c>
      <c r="X121" s="20">
        <f t="shared" si="37"/>
        <v>0</v>
      </c>
      <c r="Y121" s="20">
        <f t="shared" si="37"/>
        <v>8.6609974909969605</v>
      </c>
      <c r="Z121" s="20">
        <f t="shared" si="37"/>
        <v>0</v>
      </c>
      <c r="AA121" s="20">
        <f t="shared" si="37"/>
        <v>8.501351189508247</v>
      </c>
      <c r="AB121" s="20">
        <f t="shared" si="37"/>
        <v>0</v>
      </c>
      <c r="AC121" s="20">
        <f t="shared" si="37"/>
        <v>8.3446476139128887</v>
      </c>
      <c r="AD121" s="20">
        <f t="shared" si="37"/>
        <v>0</v>
      </c>
      <c r="AE121" s="20">
        <f t="shared" si="37"/>
        <v>8.1908325215782476</v>
      </c>
      <c r="AF121" s="20">
        <f t="shared" si="37"/>
        <v>50.009108052854074</v>
      </c>
      <c r="AG121" s="20">
        <f t="shared" si="37"/>
        <v>8.039852669714449</v>
      </c>
      <c r="AH121" s="20">
        <f t="shared" si="37"/>
        <v>0</v>
      </c>
      <c r="AI121" s="20">
        <f t="shared" si="37"/>
        <v>7.8916557969445069</v>
      </c>
      <c r="AJ121" s="20">
        <f t="shared" si="37"/>
        <v>0</v>
      </c>
      <c r="AK121" s="20">
        <f t="shared" si="37"/>
        <v>7.7461906052141325</v>
      </c>
      <c r="AL121" s="20">
        <f t="shared" si="37"/>
        <v>0</v>
      </c>
      <c r="AM121" s="20">
        <f t="shared" si="37"/>
        <v>7.6034067420350304</v>
      </c>
      <c r="AN121" s="20">
        <f t="shared" si="37"/>
        <v>0</v>
      </c>
      <c r="AO121" s="20">
        <f t="shared" si="37"/>
        <v>7.4632547830554774</v>
      </c>
      <c r="AP121" s="20">
        <f t="shared" si="37"/>
        <v>182.26753575466131</v>
      </c>
      <c r="AQ121" s="20">
        <f t="shared" si="37"/>
        <v>7.3256862149521744</v>
      </c>
      <c r="AR121" s="20">
        <f t="shared" si="37"/>
        <v>0</v>
      </c>
      <c r="AS121" s="20">
        <f t="shared" si="37"/>
        <v>7.1906534186374715</v>
      </c>
      <c r="AT121" s="20">
        <f t="shared" si="37"/>
        <v>0</v>
      </c>
      <c r="AU121" s="20">
        <f t="shared" si="37"/>
        <v>7.0581096527760971</v>
      </c>
      <c r="AV121" s="20">
        <f t="shared" si="37"/>
        <v>0</v>
      </c>
      <c r="AW121" s="20">
        <f t="shared" si="37"/>
        <v>6.9280090376057553</v>
      </c>
      <c r="AX121" s="20">
        <f t="shared" si="37"/>
        <v>0</v>
      </c>
      <c r="AY121" s="20">
        <f t="shared" si="37"/>
        <v>6.8003065390559225</v>
      </c>
      <c r="AZ121" s="18"/>
    </row>
    <row r="122" spans="1:52" ht="12.75" customHeight="1"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  <c r="AB122" s="17"/>
      <c r="AC122" s="17"/>
      <c r="AD122" s="17"/>
      <c r="AE122" s="17"/>
      <c r="AF122" s="17"/>
      <c r="AG122" s="17"/>
      <c r="AH122" s="17"/>
      <c r="AI122" s="17"/>
      <c r="AJ122" s="17"/>
      <c r="AK122" s="17"/>
      <c r="AL122" s="17"/>
      <c r="AM122" s="17"/>
      <c r="AN122" s="17"/>
      <c r="AO122" s="17"/>
      <c r="AP122" s="17"/>
      <c r="AQ122" s="17"/>
      <c r="AR122" s="17"/>
      <c r="AS122" s="17"/>
      <c r="AT122" s="17"/>
      <c r="AU122" s="17"/>
      <c r="AV122" s="17"/>
      <c r="AW122" s="17"/>
      <c r="AX122" s="17"/>
      <c r="AY122" s="17"/>
      <c r="AZ122" s="18"/>
    </row>
    <row r="123" spans="1:52" ht="12.75" customHeight="1">
      <c r="A123" s="4" t="s">
        <v>150</v>
      </c>
      <c r="B123" s="4">
        <f t="shared" ref="B123:AY123" si="38">1/(1+$B$32)^B105</f>
        <v>1</v>
      </c>
      <c r="C123" s="20">
        <f t="shared" si="38"/>
        <v>0.90909090909090906</v>
      </c>
      <c r="D123" s="20">
        <f t="shared" si="38"/>
        <v>0.82644628099173545</v>
      </c>
      <c r="E123" s="20">
        <f t="shared" si="38"/>
        <v>0.75131480090157754</v>
      </c>
      <c r="F123" s="20">
        <f t="shared" si="38"/>
        <v>0.68301345536507052</v>
      </c>
      <c r="G123" s="20">
        <f t="shared" si="38"/>
        <v>0.62092132305915493</v>
      </c>
      <c r="H123" s="20">
        <f t="shared" si="38"/>
        <v>0.56447393005377722</v>
      </c>
      <c r="I123" s="20">
        <f t="shared" si="38"/>
        <v>0.51315811823070645</v>
      </c>
      <c r="J123" s="20">
        <f t="shared" si="38"/>
        <v>0.46650738020973315</v>
      </c>
      <c r="K123" s="20">
        <f t="shared" si="38"/>
        <v>0.42409761837248466</v>
      </c>
      <c r="L123" s="20">
        <f t="shared" si="38"/>
        <v>0.38554328942953148</v>
      </c>
      <c r="M123" s="20">
        <f t="shared" si="38"/>
        <v>0.3504938994813922</v>
      </c>
      <c r="N123" s="20">
        <f t="shared" si="38"/>
        <v>0.31863081771035656</v>
      </c>
      <c r="O123" s="20">
        <f t="shared" si="38"/>
        <v>0.28966437973668779</v>
      </c>
      <c r="P123" s="20">
        <f t="shared" si="38"/>
        <v>0.26333125430607973</v>
      </c>
      <c r="Q123" s="20">
        <f t="shared" si="38"/>
        <v>0.23939204936916339</v>
      </c>
      <c r="R123" s="20">
        <f t="shared" si="38"/>
        <v>0.21762913579014853</v>
      </c>
      <c r="S123" s="20">
        <f t="shared" si="38"/>
        <v>0.19784466890013502</v>
      </c>
      <c r="T123" s="20">
        <f t="shared" si="38"/>
        <v>0.17985878990921364</v>
      </c>
      <c r="U123" s="20">
        <f t="shared" si="38"/>
        <v>0.16350799082655781</v>
      </c>
      <c r="V123" s="20">
        <f t="shared" si="38"/>
        <v>0.14864362802414349</v>
      </c>
      <c r="W123" s="20">
        <f t="shared" si="38"/>
        <v>0.13513057093103953</v>
      </c>
      <c r="X123" s="20">
        <f t="shared" si="38"/>
        <v>0.12284597357367227</v>
      </c>
      <c r="Y123" s="20">
        <f t="shared" si="38"/>
        <v>0.11167815779424752</v>
      </c>
      <c r="Z123" s="20">
        <f t="shared" si="38"/>
        <v>0.10152559799477048</v>
      </c>
      <c r="AA123" s="20">
        <f t="shared" si="38"/>
        <v>9.2295998177064048E-2</v>
      </c>
      <c r="AB123" s="20">
        <f t="shared" si="38"/>
        <v>8.3905452888240042E-2</v>
      </c>
      <c r="AC123" s="20">
        <f t="shared" si="38"/>
        <v>7.6277684443854576E-2</v>
      </c>
      <c r="AD123" s="20">
        <f t="shared" si="38"/>
        <v>6.9343349494413245E-2</v>
      </c>
      <c r="AE123" s="20">
        <f t="shared" si="38"/>
        <v>6.3039408631284766E-2</v>
      </c>
      <c r="AF123" s="20">
        <f t="shared" si="38"/>
        <v>5.7308553301167964E-2</v>
      </c>
      <c r="AG123" s="20">
        <f t="shared" si="38"/>
        <v>5.2098684819243603E-2</v>
      </c>
      <c r="AH123" s="20">
        <f t="shared" si="38"/>
        <v>4.7362440744766907E-2</v>
      </c>
      <c r="AI123" s="20">
        <f t="shared" si="38"/>
        <v>4.3056764313424457E-2</v>
      </c>
      <c r="AJ123" s="20">
        <f t="shared" si="38"/>
        <v>3.9142513012204054E-2</v>
      </c>
      <c r="AK123" s="20">
        <f t="shared" si="38"/>
        <v>3.5584102738367311E-2</v>
      </c>
      <c r="AL123" s="20">
        <f t="shared" si="38"/>
        <v>3.2349184307606652E-2</v>
      </c>
      <c r="AM123" s="20">
        <f t="shared" si="38"/>
        <v>2.94083493705515E-2</v>
      </c>
      <c r="AN123" s="20">
        <f t="shared" si="38"/>
        <v>2.6734863064137721E-2</v>
      </c>
      <c r="AO123" s="20">
        <f t="shared" si="38"/>
        <v>2.4304420967397926E-2</v>
      </c>
      <c r="AP123" s="20">
        <f t="shared" si="38"/>
        <v>2.2094928152179935E-2</v>
      </c>
      <c r="AQ123" s="20">
        <f t="shared" si="38"/>
        <v>2.0086298320163575E-2</v>
      </c>
      <c r="AR123" s="20">
        <f t="shared" si="38"/>
        <v>1.8260271200148705E-2</v>
      </c>
      <c r="AS123" s="20">
        <f t="shared" si="38"/>
        <v>1.6600246545589729E-2</v>
      </c>
      <c r="AT123" s="20">
        <f t="shared" si="38"/>
        <v>1.5091133223263388E-2</v>
      </c>
      <c r="AU123" s="20">
        <f t="shared" si="38"/>
        <v>1.3719212021148534E-2</v>
      </c>
      <c r="AV123" s="20">
        <f t="shared" si="38"/>
        <v>1.2472010928316847E-2</v>
      </c>
      <c r="AW123" s="20">
        <f t="shared" si="38"/>
        <v>1.1338191753015316E-2</v>
      </c>
      <c r="AX123" s="20">
        <f t="shared" si="38"/>
        <v>1.0307447048195742E-2</v>
      </c>
      <c r="AY123" s="20">
        <f t="shared" si="38"/>
        <v>9.3704064074506734E-3</v>
      </c>
      <c r="AZ123" s="18"/>
    </row>
    <row r="124" spans="1:52" ht="12.75" customHeight="1">
      <c r="A124" s="4" t="s">
        <v>151</v>
      </c>
      <c r="B124" s="4">
        <f t="shared" ref="B124:AY124" si="39">B123*B110</f>
        <v>573.37599999999998</v>
      </c>
      <c r="C124" s="20">
        <f t="shared" si="39"/>
        <v>5.5698181818181807</v>
      </c>
      <c r="D124" s="20">
        <f t="shared" si="39"/>
        <v>5.0634710743801641</v>
      </c>
      <c r="E124" s="20">
        <f t="shared" si="39"/>
        <v>4.6031555221637852</v>
      </c>
      <c r="F124" s="20">
        <f t="shared" si="39"/>
        <v>4.1846868383307134</v>
      </c>
      <c r="G124" s="20">
        <f t="shared" si="39"/>
        <v>3.80426076211883</v>
      </c>
      <c r="H124" s="20">
        <f t="shared" si="39"/>
        <v>3.4584188746534821</v>
      </c>
      <c r="I124" s="20">
        <f t="shared" si="39"/>
        <v>3.1440171587758918</v>
      </c>
      <c r="J124" s="20">
        <f t="shared" si="39"/>
        <v>2.8581974170689928</v>
      </c>
      <c r="K124" s="20">
        <f t="shared" si="39"/>
        <v>2.5983612882445386</v>
      </c>
      <c r="L124" s="20">
        <f t="shared" si="39"/>
        <v>2.3621466256768531</v>
      </c>
      <c r="M124" s="20">
        <f t="shared" si="39"/>
        <v>2.1474060233425933</v>
      </c>
      <c r="N124" s="20">
        <f t="shared" si="39"/>
        <v>1.9521872939478124</v>
      </c>
      <c r="O124" s="20">
        <f t="shared" si="39"/>
        <v>1.7747157217707386</v>
      </c>
      <c r="P124" s="20">
        <f t="shared" si="39"/>
        <v>1.6133779288824892</v>
      </c>
      <c r="Q124" s="20">
        <f t="shared" si="39"/>
        <v>1.4667072080749901</v>
      </c>
      <c r="R124" s="20">
        <f t="shared" si="39"/>
        <v>1.3333701891590819</v>
      </c>
      <c r="S124" s="20">
        <f t="shared" si="39"/>
        <v>1.212154717417347</v>
      </c>
      <c r="T124" s="20">
        <f t="shared" si="39"/>
        <v>1.10195883401577</v>
      </c>
      <c r="U124" s="20">
        <f t="shared" si="39"/>
        <v>1.0017807581961544</v>
      </c>
      <c r="V124" s="20">
        <f t="shared" si="39"/>
        <v>0.91070978017832227</v>
      </c>
      <c r="W124" s="20">
        <f t="shared" si="39"/>
        <v>0.82791798198029287</v>
      </c>
      <c r="X124" s="20">
        <f t="shared" si="39"/>
        <v>0.75265271089117525</v>
      </c>
      <c r="Y124" s="20">
        <f t="shared" si="39"/>
        <v>0.68422973717379565</v>
      </c>
      <c r="Z124" s="20">
        <f t="shared" si="39"/>
        <v>0.62202703379435975</v>
      </c>
      <c r="AA124" s="20">
        <f t="shared" si="39"/>
        <v>0.56547912163123593</v>
      </c>
      <c r="AB124" s="20">
        <f t="shared" si="39"/>
        <v>0.51407192875566898</v>
      </c>
      <c r="AC124" s="20">
        <f t="shared" si="39"/>
        <v>0.46733811705060818</v>
      </c>
      <c r="AD124" s="20">
        <f t="shared" si="39"/>
        <v>0.42485283368237103</v>
      </c>
      <c r="AE124" s="20">
        <f t="shared" si="39"/>
        <v>0.38622984880215544</v>
      </c>
      <c r="AF124" s="20">
        <f t="shared" si="39"/>
        <v>0.35111804436559585</v>
      </c>
      <c r="AG124" s="20">
        <f t="shared" si="39"/>
        <v>0.31919822215054167</v>
      </c>
      <c r="AH124" s="20">
        <f t="shared" si="39"/>
        <v>0.29018020195503785</v>
      </c>
      <c r="AI124" s="20">
        <f t="shared" si="39"/>
        <v>0.26380018359548896</v>
      </c>
      <c r="AJ124" s="20">
        <f t="shared" si="39"/>
        <v>0.23981834872317179</v>
      </c>
      <c r="AK124" s="20">
        <f t="shared" si="39"/>
        <v>0.21801668065742882</v>
      </c>
      <c r="AL124" s="20">
        <f t="shared" si="39"/>
        <v>0.19819698241584441</v>
      </c>
      <c r="AM124" s="20">
        <f t="shared" si="39"/>
        <v>0.18017907492349491</v>
      </c>
      <c r="AN124" s="20">
        <f t="shared" si="39"/>
        <v>0.16379915902135897</v>
      </c>
      <c r="AO124" s="20">
        <f t="shared" si="39"/>
        <v>0.1489083263830536</v>
      </c>
      <c r="AP124" s="20">
        <f t="shared" si="39"/>
        <v>0.13537120580277601</v>
      </c>
      <c r="AQ124" s="20">
        <f t="shared" si="39"/>
        <v>0.12306473254797817</v>
      </c>
      <c r="AR124" s="20">
        <f t="shared" si="39"/>
        <v>0.11187702958907107</v>
      </c>
      <c r="AS124" s="20">
        <f t="shared" si="39"/>
        <v>0.10170639053551914</v>
      </c>
      <c r="AT124" s="20">
        <f t="shared" si="39"/>
        <v>9.2460355032290123E-2</v>
      </c>
      <c r="AU124" s="20">
        <f t="shared" si="39"/>
        <v>8.4054868211172834E-2</v>
      </c>
      <c r="AV124" s="20">
        <f t="shared" si="39"/>
        <v>7.6413516555611655E-2</v>
      </c>
      <c r="AW124" s="20">
        <f t="shared" si="39"/>
        <v>6.9466833232374237E-2</v>
      </c>
      <c r="AX124" s="20">
        <f t="shared" si="39"/>
        <v>6.3151666574885662E-2</v>
      </c>
      <c r="AY124" s="20">
        <f t="shared" si="39"/>
        <v>5.741060597716878E-2</v>
      </c>
      <c r="AZ124" s="18"/>
    </row>
    <row r="125" spans="1:52" ht="12.75" customHeight="1">
      <c r="A125" s="4" t="s">
        <v>152</v>
      </c>
      <c r="B125" s="4">
        <f t="shared" ref="B125:AY125" si="40">B113*B123</f>
        <v>0</v>
      </c>
      <c r="C125" s="20">
        <f t="shared" si="40"/>
        <v>10.434664614395428</v>
      </c>
      <c r="D125" s="20">
        <f t="shared" si="40"/>
        <v>0</v>
      </c>
      <c r="E125" s="20">
        <f t="shared" si="40"/>
        <v>9.8732624107614235</v>
      </c>
      <c r="F125" s="20">
        <f t="shared" si="40"/>
        <v>0</v>
      </c>
      <c r="G125" s="20">
        <f t="shared" si="40"/>
        <v>9.3420645736204602</v>
      </c>
      <c r="H125" s="20">
        <f t="shared" si="40"/>
        <v>0</v>
      </c>
      <c r="I125" s="20">
        <f t="shared" si="40"/>
        <v>8.8394460581306333</v>
      </c>
      <c r="J125" s="20">
        <f t="shared" si="40"/>
        <v>0</v>
      </c>
      <c r="K125" s="20">
        <f t="shared" si="40"/>
        <v>8.3638692495485607</v>
      </c>
      <c r="L125" s="20">
        <f t="shared" si="40"/>
        <v>50.137118222643622</v>
      </c>
      <c r="M125" s="20">
        <f t="shared" si="40"/>
        <v>7.9138792593455767</v>
      </c>
      <c r="N125" s="20">
        <f t="shared" si="40"/>
        <v>0</v>
      </c>
      <c r="O125" s="20">
        <f t="shared" si="40"/>
        <v>7.4880994744006211</v>
      </c>
      <c r="P125" s="20">
        <f t="shared" si="40"/>
        <v>0</v>
      </c>
      <c r="Q125" s="20">
        <f t="shared" si="40"/>
        <v>7.0852273456539425</v>
      </c>
      <c r="R125" s="20">
        <f t="shared" si="40"/>
        <v>0</v>
      </c>
      <c r="S125" s="20">
        <f t="shared" si="40"/>
        <v>6.7040304033381801</v>
      </c>
      <c r="T125" s="20">
        <f t="shared" si="40"/>
        <v>0</v>
      </c>
      <c r="U125" s="20">
        <f t="shared" si="40"/>
        <v>6.3433424865965966</v>
      </c>
      <c r="V125" s="20">
        <f t="shared" si="40"/>
        <v>43.163619912126933</v>
      </c>
      <c r="W125" s="20">
        <f t="shared" si="40"/>
        <v>6.0020601759540861</v>
      </c>
      <c r="X125" s="20">
        <f t="shared" si="40"/>
        <v>0</v>
      </c>
      <c r="Y125" s="20">
        <f t="shared" si="40"/>
        <v>5.6791394177271339</v>
      </c>
      <c r="Z125" s="20">
        <f t="shared" si="40"/>
        <v>0</v>
      </c>
      <c r="AA125" s="20">
        <f t="shared" si="40"/>
        <v>5.3735923300461117</v>
      </c>
      <c r="AB125" s="20">
        <f t="shared" si="40"/>
        <v>0</v>
      </c>
      <c r="AC125" s="20">
        <f t="shared" si="40"/>
        <v>5.0844841807188379</v>
      </c>
      <c r="AD125" s="20">
        <f t="shared" si="40"/>
        <v>0</v>
      </c>
      <c r="AE125" s="20">
        <f t="shared" si="40"/>
        <v>4.8109305276900809</v>
      </c>
      <c r="AF125" s="20">
        <f t="shared" si="40"/>
        <v>28.839067832240666</v>
      </c>
      <c r="AG125" s="20">
        <f t="shared" si="40"/>
        <v>4.5520945133490684</v>
      </c>
      <c r="AH125" s="20">
        <f t="shared" si="40"/>
        <v>0</v>
      </c>
      <c r="AI125" s="20">
        <f t="shared" si="40"/>
        <v>4.3071843044077252</v>
      </c>
      <c r="AJ125" s="20">
        <f t="shared" si="40"/>
        <v>0</v>
      </c>
      <c r="AK125" s="20">
        <f t="shared" si="40"/>
        <v>4.0754506695176884</v>
      </c>
      <c r="AL125" s="20">
        <f t="shared" si="40"/>
        <v>0</v>
      </c>
      <c r="AM125" s="20">
        <f t="shared" si="40"/>
        <v>3.8561846872155394</v>
      </c>
      <c r="AN125" s="20">
        <f t="shared" si="40"/>
        <v>0</v>
      </c>
      <c r="AO125" s="20">
        <f t="shared" si="40"/>
        <v>3.648715577184356</v>
      </c>
      <c r="AP125" s="20">
        <f t="shared" si="40"/>
        <v>87.488734601616315</v>
      </c>
      <c r="AQ125" s="20">
        <f t="shared" si="40"/>
        <v>3.4524086481969998</v>
      </c>
      <c r="AR125" s="20">
        <f t="shared" si="40"/>
        <v>0</v>
      </c>
      <c r="AS125" s="20">
        <f t="shared" si="40"/>
        <v>3.2666633564634258</v>
      </c>
      <c r="AT125" s="20">
        <f t="shared" si="40"/>
        <v>0</v>
      </c>
      <c r="AU125" s="20">
        <f t="shared" si="40"/>
        <v>3.0909114684421284</v>
      </c>
      <c r="AV125" s="20">
        <f t="shared" si="40"/>
        <v>0</v>
      </c>
      <c r="AW125" s="20">
        <f t="shared" si="40"/>
        <v>2.9246153224953666</v>
      </c>
      <c r="AX125" s="20">
        <f t="shared" si="40"/>
        <v>0</v>
      </c>
      <c r="AY125" s="20">
        <f t="shared" si="40"/>
        <v>2.767266184070202</v>
      </c>
      <c r="AZ125" s="18"/>
    </row>
    <row r="126" spans="1:52" ht="12.75" customHeight="1">
      <c r="B126" s="17"/>
    </row>
    <row r="127" spans="1:52" ht="12.75" customHeight="1">
      <c r="A127" s="4" t="s">
        <v>153</v>
      </c>
      <c r="B127" s="20">
        <f>SUM(B117:AY117)-SUM(B116:AY116)</f>
        <v>1754.073543516487</v>
      </c>
    </row>
    <row r="128" spans="1:52" ht="12.75" customHeight="1">
      <c r="A128" s="4" t="s">
        <v>154</v>
      </c>
      <c r="B128" s="20">
        <f>SUM(B121:AY121)-SUM(B120:AY120)</f>
        <v>-78.933011694957713</v>
      </c>
    </row>
    <row r="129" spans="1:2" ht="12.75" customHeight="1">
      <c r="A129" s="4" t="s">
        <v>155</v>
      </c>
      <c r="B129" s="20">
        <f>SUM(B125:AY125)-SUM(B124:AY124)</f>
        <v>-279.16176613233029</v>
      </c>
    </row>
    <row r="130" spans="1:2" ht="12.75" customHeight="1"/>
    <row r="131" spans="1:2" ht="12.75" customHeight="1"/>
    <row r="132" spans="1:2" ht="12.75" customHeight="1"/>
    <row r="133" spans="1:2" ht="12.75" customHeight="1"/>
    <row r="134" spans="1:2" ht="12.75" customHeight="1"/>
    <row r="135" spans="1:2" ht="12.75" customHeight="1"/>
    <row r="136" spans="1:2" ht="12.75" customHeight="1"/>
    <row r="137" spans="1:2" ht="12.75" customHeight="1"/>
    <row r="138" spans="1:2" ht="12.75" customHeight="1"/>
    <row r="139" spans="1:2" ht="12.75" customHeight="1"/>
    <row r="140" spans="1:2" ht="12.75" customHeight="1"/>
    <row r="141" spans="1:2" ht="12.75" customHeight="1"/>
    <row r="142" spans="1:2" ht="12.75" customHeight="1"/>
    <row r="143" spans="1:2" ht="12.75" customHeight="1"/>
    <row r="144" spans="1:2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</sheetData>
  <mergeCells count="1">
    <mergeCell ref="A14:A15"/>
  </mergeCells>
  <conditionalFormatting sqref="B63:B65 B127:B129">
    <cfRule type="cellIs" dxfId="7" priority="1" operator="lessThan">
      <formula>0</formula>
    </cfRule>
    <cfRule type="cellIs" dxfId="6" priority="2" operator="greaterThan">
      <formula>0</formula>
    </cfRule>
  </conditionalFormatting>
  <conditionalFormatting sqref="B98:B100">
    <cfRule type="cellIs" dxfId="5" priority="3" operator="lessThan">
      <formula>0</formula>
    </cfRule>
    <cfRule type="cellIs" dxfId="4" priority="4" operator="greaterThan">
      <formula>0</formula>
    </cfRule>
  </conditionalFormatting>
  <pageMargins left="0.7" right="0.7" top="0.75" bottom="0.75" header="0" footer="0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Z995"/>
  <sheetViews>
    <sheetView topLeftCell="A17" workbookViewId="0">
      <pane xSplit="2" topLeftCell="AO1" activePane="topRight" state="frozen"/>
      <selection pane="topRight" activeCell="L109" sqref="L109"/>
    </sheetView>
  </sheetViews>
  <sheetFormatPr defaultColWidth="12.7109375" defaultRowHeight="15" customHeight="1"/>
  <cols>
    <col min="1" max="1" width="41.7109375" customWidth="1"/>
    <col min="2" max="3" width="17" customWidth="1"/>
    <col min="4" max="4" width="10.28515625" customWidth="1"/>
    <col min="5" max="52" width="8.7109375" customWidth="1"/>
  </cols>
  <sheetData>
    <row r="1" spans="1:52" ht="12.75" customHeight="1">
      <c r="A1" s="1" t="s">
        <v>45</v>
      </c>
    </row>
    <row r="2" spans="1:52" ht="12.75" customHeight="1"/>
    <row r="3" spans="1:52" ht="12.75" customHeight="1">
      <c r="A3" s="2" t="s">
        <v>46</v>
      </c>
      <c r="B3" s="2" t="s">
        <v>47</v>
      </c>
      <c r="D3" s="3" t="s">
        <v>48</v>
      </c>
      <c r="E3" s="3" t="s">
        <v>49</v>
      </c>
      <c r="F3" s="3" t="s">
        <v>50</v>
      </c>
      <c r="G3" s="3" t="s">
        <v>51</v>
      </c>
      <c r="H3" s="3" t="s">
        <v>52</v>
      </c>
      <c r="I3" s="3"/>
      <c r="J3" s="3"/>
      <c r="K3" s="3"/>
      <c r="L3" s="3"/>
      <c r="M3" s="3"/>
      <c r="N3" s="3" t="s">
        <v>48</v>
      </c>
      <c r="O3" s="3" t="s">
        <v>49</v>
      </c>
      <c r="P3" s="3" t="s">
        <v>50</v>
      </c>
      <c r="Q3" s="3" t="s">
        <v>51</v>
      </c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</row>
    <row r="4" spans="1:52" ht="12.75" customHeight="1">
      <c r="A4" s="4" t="s">
        <v>53</v>
      </c>
      <c r="B4" s="5">
        <v>0.53</v>
      </c>
      <c r="C4" s="6" t="s">
        <v>54</v>
      </c>
      <c r="D4" s="7" t="s">
        <v>55</v>
      </c>
      <c r="E4" s="6">
        <v>115.6</v>
      </c>
      <c r="F4" s="6" t="s">
        <v>56</v>
      </c>
      <c r="G4" s="6" t="s">
        <v>56</v>
      </c>
      <c r="H4" s="6" t="s">
        <v>57</v>
      </c>
      <c r="K4" s="6">
        <f>40</f>
        <v>40</v>
      </c>
      <c r="N4" s="7" t="s">
        <v>55</v>
      </c>
      <c r="O4" s="6">
        <v>115.6</v>
      </c>
      <c r="P4" s="6" t="s">
        <v>56</v>
      </c>
      <c r="Q4" s="6" t="s">
        <v>56</v>
      </c>
    </row>
    <row r="5" spans="1:52" ht="12.75" customHeight="1">
      <c r="A5" s="4" t="s">
        <v>58</v>
      </c>
      <c r="B5" s="8">
        <v>1.1800000000000001E-5</v>
      </c>
      <c r="C5" s="6" t="s">
        <v>59</v>
      </c>
      <c r="D5" s="9" t="s">
        <v>60</v>
      </c>
      <c r="E5" s="6">
        <v>21666.1</v>
      </c>
      <c r="F5" s="6">
        <v>5866.3</v>
      </c>
      <c r="G5" s="6" t="s">
        <v>56</v>
      </c>
      <c r="H5" s="6" t="s">
        <v>61</v>
      </c>
      <c r="K5" s="6">
        <f>15</f>
        <v>15</v>
      </c>
      <c r="N5" s="9" t="s">
        <v>60</v>
      </c>
      <c r="O5" s="6">
        <v>21666.1</v>
      </c>
      <c r="P5" s="6">
        <v>5866.3</v>
      </c>
      <c r="Q5" s="6" t="s">
        <v>56</v>
      </c>
    </row>
    <row r="6" spans="1:52" ht="12.75" customHeight="1">
      <c r="A6" s="4" t="s">
        <v>62</v>
      </c>
      <c r="B6" s="5">
        <v>4.96</v>
      </c>
      <c r="C6" s="6" t="s">
        <v>54</v>
      </c>
      <c r="D6" s="7" t="s">
        <v>55</v>
      </c>
      <c r="E6" s="6" t="s">
        <v>56</v>
      </c>
      <c r="F6" s="6">
        <v>84.3</v>
      </c>
      <c r="G6" s="6">
        <v>115.6</v>
      </c>
      <c r="H6" s="6" t="s">
        <v>63</v>
      </c>
      <c r="K6" s="6">
        <v>50</v>
      </c>
      <c r="N6" s="7" t="s">
        <v>55</v>
      </c>
      <c r="O6" s="6" t="s">
        <v>56</v>
      </c>
      <c r="P6" s="6">
        <v>84.3</v>
      </c>
      <c r="Q6" s="6">
        <v>115.6</v>
      </c>
    </row>
    <row r="7" spans="1:52" ht="12.75" customHeight="1">
      <c r="A7" s="4" t="s">
        <v>64</v>
      </c>
      <c r="B7" s="5">
        <v>5.2999999999999999E-2</v>
      </c>
      <c r="C7" s="6" t="s">
        <v>54</v>
      </c>
      <c r="D7" s="7" t="s">
        <v>65</v>
      </c>
      <c r="E7" s="6">
        <v>115.6</v>
      </c>
      <c r="F7" s="6">
        <v>84.3</v>
      </c>
      <c r="G7" s="6">
        <v>115.6</v>
      </c>
      <c r="N7" s="7" t="s">
        <v>65</v>
      </c>
      <c r="O7" s="6">
        <v>115.6</v>
      </c>
      <c r="P7" s="6">
        <v>84.3</v>
      </c>
      <c r="Q7" s="6">
        <v>115.6</v>
      </c>
    </row>
    <row r="8" spans="1:52" ht="12.75" customHeight="1">
      <c r="A8" s="10"/>
      <c r="B8" s="10"/>
      <c r="D8" s="7"/>
    </row>
    <row r="9" spans="1:52" ht="12.75" customHeight="1">
      <c r="A9" s="10"/>
      <c r="B9" s="10"/>
      <c r="D9" s="7"/>
      <c r="H9" s="6" t="s">
        <v>66</v>
      </c>
      <c r="K9" s="6">
        <v>3.75</v>
      </c>
    </row>
    <row r="10" spans="1:52" ht="12.75" customHeight="1">
      <c r="A10" s="2" t="s">
        <v>67</v>
      </c>
      <c r="B10" s="2"/>
      <c r="C10" s="11"/>
      <c r="H10" s="6" t="s">
        <v>68</v>
      </c>
      <c r="K10" s="6">
        <v>10</v>
      </c>
    </row>
    <row r="11" spans="1:52" ht="12.75" customHeight="1">
      <c r="A11" s="4" t="s">
        <v>69</v>
      </c>
      <c r="B11" s="12" t="s">
        <v>70</v>
      </c>
      <c r="C11" s="5" t="s">
        <v>71</v>
      </c>
      <c r="D11" s="6" t="s">
        <v>72</v>
      </c>
    </row>
    <row r="12" spans="1:52" ht="12.75" customHeight="1">
      <c r="A12" s="6" t="s">
        <v>73</v>
      </c>
      <c r="B12" s="4">
        <f>1166.3/10^6</f>
        <v>1.1662999999999999E-3</v>
      </c>
      <c r="C12" s="5" t="s">
        <v>59</v>
      </c>
      <c r="D12" s="7" t="s">
        <v>74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</row>
    <row r="13" spans="1:52" ht="12.75" customHeight="1">
      <c r="A13" s="4" t="s">
        <v>75</v>
      </c>
      <c r="B13" s="4">
        <f>7542.1/10^6</f>
        <v>7.5421000000000004E-3</v>
      </c>
      <c r="C13" s="5" t="s">
        <v>59</v>
      </c>
      <c r="D13" s="7" t="s">
        <v>76</v>
      </c>
    </row>
    <row r="14" spans="1:52" ht="12.75" customHeight="1">
      <c r="A14" s="85" t="s">
        <v>77</v>
      </c>
      <c r="B14" s="4">
        <v>17.8</v>
      </c>
      <c r="C14" s="4" t="s">
        <v>78</v>
      </c>
      <c r="D14" s="7" t="s">
        <v>79</v>
      </c>
      <c r="E14" s="6">
        <f>15.6/(10^6*2)</f>
        <v>7.7999999999999999E-6</v>
      </c>
    </row>
    <row r="15" spans="1:52" ht="12.75" customHeight="1">
      <c r="A15" s="90"/>
      <c r="B15" s="4">
        <v>24.5</v>
      </c>
      <c r="C15" s="4" t="s">
        <v>78</v>
      </c>
      <c r="D15" s="7" t="s">
        <v>80</v>
      </c>
    </row>
    <row r="16" spans="1:52" ht="12.75" customHeight="1">
      <c r="D16" s="14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</row>
    <row r="17" spans="1:52" ht="12.75" customHeight="1">
      <c r="A17" s="2" t="s">
        <v>81</v>
      </c>
      <c r="B17" s="2"/>
      <c r="C17" s="5"/>
      <c r="D17" s="7"/>
    </row>
    <row r="18" spans="1:52" ht="12.75" customHeight="1">
      <c r="A18" s="4" t="s">
        <v>69</v>
      </c>
      <c r="B18" s="12" t="s">
        <v>82</v>
      </c>
      <c r="C18" s="5" t="s">
        <v>71</v>
      </c>
      <c r="D18" s="7" t="s">
        <v>83</v>
      </c>
    </row>
    <row r="19" spans="1:52" ht="12.75" customHeight="1">
      <c r="A19" s="5" t="s">
        <v>73</v>
      </c>
      <c r="B19" s="4">
        <f>1166.3/10^6</f>
        <v>1.1662999999999999E-3</v>
      </c>
      <c r="C19" s="5" t="s">
        <v>59</v>
      </c>
      <c r="D19" s="7" t="s">
        <v>83</v>
      </c>
    </row>
    <row r="20" spans="1:52" ht="12.75" customHeight="1">
      <c r="A20" s="4" t="s">
        <v>75</v>
      </c>
      <c r="B20" s="4">
        <f>7542.1/10^6</f>
        <v>7.5421000000000004E-3</v>
      </c>
      <c r="C20" s="5" t="s">
        <v>59</v>
      </c>
      <c r="D20" s="7" t="s">
        <v>76</v>
      </c>
    </row>
    <row r="21" spans="1:52" ht="12.75" customHeight="1">
      <c r="A21" s="15" t="s">
        <v>77</v>
      </c>
      <c r="B21" s="4">
        <v>24.5</v>
      </c>
      <c r="C21" s="4" t="s">
        <v>78</v>
      </c>
      <c r="D21" s="7" t="s">
        <v>83</v>
      </c>
    </row>
    <row r="22" spans="1:52" ht="12.75" customHeight="1">
      <c r="A22" s="16"/>
      <c r="B22" s="10"/>
      <c r="D22" s="7"/>
    </row>
    <row r="23" spans="1:52" ht="13.5" customHeight="1">
      <c r="D23" s="7"/>
    </row>
    <row r="24" spans="1:52" ht="12.75" customHeight="1"/>
    <row r="25" spans="1:52" ht="12.75" customHeight="1">
      <c r="A25" s="2" t="s">
        <v>84</v>
      </c>
      <c r="B25" s="2"/>
    </row>
    <row r="26" spans="1:52" ht="12.75" customHeight="1">
      <c r="A26" s="4" t="s">
        <v>85</v>
      </c>
      <c r="B26" s="12" t="s">
        <v>82</v>
      </c>
      <c r="C26" s="5" t="s">
        <v>71</v>
      </c>
      <c r="D26" s="7" t="s">
        <v>83</v>
      </c>
    </row>
    <row r="27" spans="1:52" ht="12.75" customHeight="1">
      <c r="F27" s="17"/>
    </row>
    <row r="28" spans="1:52" ht="12.75" customHeight="1"/>
    <row r="29" spans="1:52" ht="12.75" customHeight="1">
      <c r="A29" s="2" t="s">
        <v>86</v>
      </c>
      <c r="B29" s="2" t="s">
        <v>87</v>
      </c>
      <c r="C29" s="3"/>
      <c r="D29" s="18">
        <f>B20*P5*20</f>
        <v>884.88442459999999</v>
      </c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</row>
    <row r="30" spans="1:52" ht="12.75" customHeight="1">
      <c r="A30" s="4" t="s">
        <v>88</v>
      </c>
      <c r="B30" s="4">
        <v>0.03</v>
      </c>
    </row>
    <row r="31" spans="1:52" ht="12.75" customHeight="1">
      <c r="A31" s="4" t="s">
        <v>89</v>
      </c>
      <c r="B31" s="4">
        <v>0.08</v>
      </c>
    </row>
    <row r="32" spans="1:52" ht="12.75" customHeight="1">
      <c r="A32" s="4" t="s">
        <v>90</v>
      </c>
      <c r="B32" s="4">
        <v>0.1</v>
      </c>
    </row>
    <row r="33" spans="1:52" ht="12.75" customHeight="1"/>
    <row r="34" spans="1:52" ht="12.75" customHeight="1"/>
    <row r="35" spans="1:52" ht="12.75" customHeight="1"/>
    <row r="36" spans="1:52" ht="12.75" customHeight="1">
      <c r="A36" s="1" t="s">
        <v>91</v>
      </c>
    </row>
    <row r="37" spans="1:52" ht="12.75" customHeight="1">
      <c r="B37" s="6" t="s">
        <v>55</v>
      </c>
      <c r="C37" s="6" t="s">
        <v>92</v>
      </c>
      <c r="D37" s="6" t="s">
        <v>93</v>
      </c>
      <c r="E37" s="6" t="s">
        <v>94</v>
      </c>
      <c r="F37" s="6" t="s">
        <v>95</v>
      </c>
      <c r="G37" s="6" t="s">
        <v>96</v>
      </c>
      <c r="H37" s="6" t="s">
        <v>97</v>
      </c>
      <c r="I37" s="6" t="s">
        <v>98</v>
      </c>
      <c r="J37" s="6" t="s">
        <v>99</v>
      </c>
      <c r="K37" s="6" t="s">
        <v>100</v>
      </c>
      <c r="L37" s="6" t="s">
        <v>101</v>
      </c>
      <c r="M37" s="6" t="s">
        <v>102</v>
      </c>
      <c r="N37" s="6" t="s">
        <v>103</v>
      </c>
      <c r="O37" s="6" t="s">
        <v>104</v>
      </c>
      <c r="P37" s="6" t="s">
        <v>105</v>
      </c>
      <c r="Q37" s="6" t="s">
        <v>106</v>
      </c>
      <c r="R37" s="6" t="s">
        <v>107</v>
      </c>
      <c r="S37" s="6" t="s">
        <v>108</v>
      </c>
      <c r="T37" s="6" t="s">
        <v>109</v>
      </c>
      <c r="U37" s="6" t="s">
        <v>110</v>
      </c>
      <c r="V37" s="6" t="s">
        <v>111</v>
      </c>
      <c r="W37" s="6" t="s">
        <v>112</v>
      </c>
      <c r="X37" s="6" t="s">
        <v>113</v>
      </c>
      <c r="Y37" s="6" t="s">
        <v>114</v>
      </c>
      <c r="Z37" s="6" t="s">
        <v>115</v>
      </c>
      <c r="AA37" s="6" t="s">
        <v>116</v>
      </c>
      <c r="AB37" s="6" t="s">
        <v>117</v>
      </c>
      <c r="AC37" s="6" t="s">
        <v>118</v>
      </c>
      <c r="AD37" s="6" t="s">
        <v>119</v>
      </c>
      <c r="AE37" s="6" t="s">
        <v>120</v>
      </c>
      <c r="AF37" s="6" t="s">
        <v>121</v>
      </c>
      <c r="AG37" s="6" t="s">
        <v>122</v>
      </c>
      <c r="AH37" s="6" t="s">
        <v>123</v>
      </c>
      <c r="AI37" s="6" t="s">
        <v>124</v>
      </c>
      <c r="AJ37" s="6" t="s">
        <v>125</v>
      </c>
      <c r="AK37" s="6" t="s">
        <v>126</v>
      </c>
      <c r="AL37" s="6" t="s">
        <v>127</v>
      </c>
      <c r="AM37" s="6" t="s">
        <v>128</v>
      </c>
      <c r="AN37" s="6" t="s">
        <v>129</v>
      </c>
      <c r="AO37" s="6" t="s">
        <v>130</v>
      </c>
      <c r="AP37" s="6" t="s">
        <v>131</v>
      </c>
      <c r="AQ37" s="6" t="s">
        <v>132</v>
      </c>
      <c r="AR37" s="6" t="s">
        <v>133</v>
      </c>
      <c r="AS37" s="6" t="s">
        <v>134</v>
      </c>
      <c r="AT37" s="6" t="s">
        <v>135</v>
      </c>
      <c r="AU37" s="6" t="s">
        <v>136</v>
      </c>
      <c r="AV37" s="6" t="s">
        <v>137</v>
      </c>
      <c r="AW37" s="6" t="s">
        <v>138</v>
      </c>
      <c r="AX37" s="6" t="s">
        <v>139</v>
      </c>
      <c r="AY37" s="6" t="s">
        <v>140</v>
      </c>
      <c r="AZ37" s="6"/>
    </row>
    <row r="38" spans="1:52" ht="12.75" customHeight="1">
      <c r="B38" s="19">
        <v>0</v>
      </c>
      <c r="C38" s="19">
        <v>1</v>
      </c>
      <c r="D38" s="19">
        <v>2</v>
      </c>
      <c r="E38" s="19">
        <v>3</v>
      </c>
      <c r="F38" s="19">
        <v>4</v>
      </c>
      <c r="G38" s="19">
        <v>5</v>
      </c>
      <c r="H38" s="19">
        <v>6</v>
      </c>
      <c r="I38" s="19">
        <v>7</v>
      </c>
      <c r="J38" s="19">
        <v>8</v>
      </c>
      <c r="K38" s="19">
        <v>9</v>
      </c>
      <c r="L38" s="19">
        <v>10</v>
      </c>
      <c r="M38" s="19">
        <v>11</v>
      </c>
      <c r="N38" s="19">
        <v>12</v>
      </c>
      <c r="O38" s="19">
        <v>13</v>
      </c>
      <c r="P38" s="19">
        <v>14</v>
      </c>
      <c r="Q38" s="19">
        <v>15</v>
      </c>
      <c r="R38" s="19">
        <v>16</v>
      </c>
      <c r="S38" s="19">
        <v>17</v>
      </c>
      <c r="T38" s="19">
        <v>18</v>
      </c>
      <c r="U38" s="19">
        <v>19</v>
      </c>
      <c r="V38" s="19">
        <v>20</v>
      </c>
      <c r="W38" s="19">
        <v>21</v>
      </c>
      <c r="X38" s="19">
        <v>22</v>
      </c>
      <c r="Y38" s="19">
        <v>23</v>
      </c>
      <c r="Z38" s="19">
        <v>24</v>
      </c>
      <c r="AA38" s="19">
        <v>25</v>
      </c>
      <c r="AB38" s="19">
        <v>26</v>
      </c>
      <c r="AC38" s="19">
        <v>27</v>
      </c>
      <c r="AD38" s="19">
        <v>28</v>
      </c>
      <c r="AE38" s="19">
        <v>29</v>
      </c>
      <c r="AF38" s="19">
        <v>30</v>
      </c>
      <c r="AG38" s="19">
        <v>31</v>
      </c>
      <c r="AH38" s="19">
        <v>32</v>
      </c>
      <c r="AI38" s="19">
        <v>33</v>
      </c>
      <c r="AJ38" s="19">
        <v>34</v>
      </c>
      <c r="AK38" s="19">
        <v>35</v>
      </c>
      <c r="AL38" s="19">
        <v>36</v>
      </c>
      <c r="AM38" s="19">
        <v>37</v>
      </c>
      <c r="AN38" s="19">
        <v>38</v>
      </c>
      <c r="AO38" s="19">
        <v>39</v>
      </c>
      <c r="AP38" s="19">
        <v>40</v>
      </c>
      <c r="AQ38" s="19">
        <v>41</v>
      </c>
      <c r="AR38" s="19">
        <v>42</v>
      </c>
      <c r="AS38" s="19">
        <v>43</v>
      </c>
      <c r="AT38" s="19">
        <v>44</v>
      </c>
      <c r="AU38" s="19">
        <v>45</v>
      </c>
      <c r="AV38" s="19">
        <v>46</v>
      </c>
      <c r="AW38" s="19">
        <v>47</v>
      </c>
      <c r="AX38" s="19">
        <v>48</v>
      </c>
      <c r="AY38" s="19">
        <v>49</v>
      </c>
      <c r="AZ38" s="30"/>
    </row>
    <row r="39" spans="1:52" ht="12.75" customHeight="1">
      <c r="A39" s="4" t="s">
        <v>53</v>
      </c>
      <c r="B39" s="4">
        <f>B4*O4</f>
        <v>61.268000000000001</v>
      </c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10"/>
    </row>
    <row r="40" spans="1:52" ht="12.75" customHeight="1">
      <c r="A40" s="4" t="s">
        <v>58</v>
      </c>
      <c r="C40" s="20">
        <f t="shared" ref="C40:AY40" si="0">$B$5*$O$5</f>
        <v>0.25565998000000001</v>
      </c>
      <c r="D40" s="20">
        <f t="shared" si="0"/>
        <v>0.25565998000000001</v>
      </c>
      <c r="E40" s="20">
        <f t="shared" si="0"/>
        <v>0.25565998000000001</v>
      </c>
      <c r="F40" s="20">
        <f t="shared" si="0"/>
        <v>0.25565998000000001</v>
      </c>
      <c r="G40" s="20">
        <f t="shared" si="0"/>
        <v>0.25565998000000001</v>
      </c>
      <c r="H40" s="20">
        <f t="shared" si="0"/>
        <v>0.25565998000000001</v>
      </c>
      <c r="I40" s="20">
        <f t="shared" si="0"/>
        <v>0.25565998000000001</v>
      </c>
      <c r="J40" s="20">
        <f t="shared" si="0"/>
        <v>0.25565998000000001</v>
      </c>
      <c r="K40" s="20">
        <f t="shared" si="0"/>
        <v>0.25565998000000001</v>
      </c>
      <c r="L40" s="20">
        <f t="shared" si="0"/>
        <v>0.25565998000000001</v>
      </c>
      <c r="M40" s="20">
        <f t="shared" si="0"/>
        <v>0.25565998000000001</v>
      </c>
      <c r="N40" s="20">
        <f t="shared" si="0"/>
        <v>0.25565998000000001</v>
      </c>
      <c r="O40" s="20">
        <f t="shared" si="0"/>
        <v>0.25565998000000001</v>
      </c>
      <c r="P40" s="20">
        <f t="shared" si="0"/>
        <v>0.25565998000000001</v>
      </c>
      <c r="Q40" s="20">
        <f t="shared" si="0"/>
        <v>0.25565998000000001</v>
      </c>
      <c r="R40" s="20">
        <f t="shared" si="0"/>
        <v>0.25565998000000001</v>
      </c>
      <c r="S40" s="20">
        <f t="shared" si="0"/>
        <v>0.25565998000000001</v>
      </c>
      <c r="T40" s="20">
        <f t="shared" si="0"/>
        <v>0.25565998000000001</v>
      </c>
      <c r="U40" s="20">
        <f t="shared" si="0"/>
        <v>0.25565998000000001</v>
      </c>
      <c r="V40" s="20">
        <f t="shared" si="0"/>
        <v>0.25565998000000001</v>
      </c>
      <c r="W40" s="20">
        <f t="shared" si="0"/>
        <v>0.25565998000000001</v>
      </c>
      <c r="X40" s="20">
        <f t="shared" si="0"/>
        <v>0.25565998000000001</v>
      </c>
      <c r="Y40" s="20">
        <f t="shared" si="0"/>
        <v>0.25565998000000001</v>
      </c>
      <c r="Z40" s="20">
        <f t="shared" si="0"/>
        <v>0.25565998000000001</v>
      </c>
      <c r="AA40" s="20">
        <f t="shared" si="0"/>
        <v>0.25565998000000001</v>
      </c>
      <c r="AB40" s="20">
        <f t="shared" si="0"/>
        <v>0.25565998000000001</v>
      </c>
      <c r="AC40" s="20">
        <f t="shared" si="0"/>
        <v>0.25565998000000001</v>
      </c>
      <c r="AD40" s="20">
        <f t="shared" si="0"/>
        <v>0.25565998000000001</v>
      </c>
      <c r="AE40" s="20">
        <f t="shared" si="0"/>
        <v>0.25565998000000001</v>
      </c>
      <c r="AF40" s="20">
        <f t="shared" si="0"/>
        <v>0.25565998000000001</v>
      </c>
      <c r="AG40" s="20">
        <f t="shared" si="0"/>
        <v>0.25565998000000001</v>
      </c>
      <c r="AH40" s="20">
        <f t="shared" si="0"/>
        <v>0.25565998000000001</v>
      </c>
      <c r="AI40" s="20">
        <f t="shared" si="0"/>
        <v>0.25565998000000001</v>
      </c>
      <c r="AJ40" s="20">
        <f t="shared" si="0"/>
        <v>0.25565998000000001</v>
      </c>
      <c r="AK40" s="20">
        <f t="shared" si="0"/>
        <v>0.25565998000000001</v>
      </c>
      <c r="AL40" s="20">
        <f t="shared" si="0"/>
        <v>0.25565998000000001</v>
      </c>
      <c r="AM40" s="20">
        <f t="shared" si="0"/>
        <v>0.25565998000000001</v>
      </c>
      <c r="AN40" s="20">
        <f t="shared" si="0"/>
        <v>0.25565998000000001</v>
      </c>
      <c r="AO40" s="20">
        <f t="shared" si="0"/>
        <v>0.25565998000000001</v>
      </c>
      <c r="AP40" s="20">
        <f t="shared" si="0"/>
        <v>0.25565998000000001</v>
      </c>
      <c r="AQ40" s="20">
        <f t="shared" si="0"/>
        <v>0.25565998000000001</v>
      </c>
      <c r="AR40" s="20">
        <f t="shared" si="0"/>
        <v>0.25565998000000001</v>
      </c>
      <c r="AS40" s="20">
        <f t="shared" si="0"/>
        <v>0.25565998000000001</v>
      </c>
      <c r="AT40" s="20">
        <f t="shared" si="0"/>
        <v>0.25565998000000001</v>
      </c>
      <c r="AU40" s="20">
        <f t="shared" si="0"/>
        <v>0.25565998000000001</v>
      </c>
      <c r="AV40" s="20">
        <f t="shared" si="0"/>
        <v>0.25565998000000001</v>
      </c>
      <c r="AW40" s="20">
        <f t="shared" si="0"/>
        <v>0.25565998000000001</v>
      </c>
      <c r="AX40" s="20">
        <f t="shared" si="0"/>
        <v>0.25565998000000001</v>
      </c>
      <c r="AY40" s="20">
        <f t="shared" si="0"/>
        <v>0.25565998000000001</v>
      </c>
      <c r="AZ40" s="18"/>
    </row>
    <row r="41" spans="1:52" ht="12.75" customHeight="1">
      <c r="A41" s="4" t="s">
        <v>62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10"/>
    </row>
    <row r="42" spans="1:52" ht="12.75" customHeight="1">
      <c r="A42" s="4" t="s">
        <v>64</v>
      </c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10"/>
    </row>
    <row r="43" spans="1:52" ht="12.75" customHeight="1">
      <c r="A43" s="21" t="s">
        <v>142</v>
      </c>
      <c r="B43" s="22">
        <f t="shared" ref="B43:AY43" si="1">SUM(B39:B42)</f>
        <v>61.268000000000001</v>
      </c>
      <c r="C43" s="23">
        <f t="shared" si="1"/>
        <v>0.25565998000000001</v>
      </c>
      <c r="D43" s="23">
        <f t="shared" si="1"/>
        <v>0.25565998000000001</v>
      </c>
      <c r="E43" s="23">
        <f t="shared" si="1"/>
        <v>0.25565998000000001</v>
      </c>
      <c r="F43" s="23">
        <f t="shared" si="1"/>
        <v>0.25565998000000001</v>
      </c>
      <c r="G43" s="23">
        <f t="shared" si="1"/>
        <v>0.25565998000000001</v>
      </c>
      <c r="H43" s="23">
        <f t="shared" si="1"/>
        <v>0.25565998000000001</v>
      </c>
      <c r="I43" s="23">
        <f t="shared" si="1"/>
        <v>0.25565998000000001</v>
      </c>
      <c r="J43" s="23">
        <f t="shared" si="1"/>
        <v>0.25565998000000001</v>
      </c>
      <c r="K43" s="23">
        <f t="shared" si="1"/>
        <v>0.25565998000000001</v>
      </c>
      <c r="L43" s="23">
        <f t="shared" si="1"/>
        <v>0.25565998000000001</v>
      </c>
      <c r="M43" s="23">
        <f t="shared" si="1"/>
        <v>0.25565998000000001</v>
      </c>
      <c r="N43" s="23">
        <f t="shared" si="1"/>
        <v>0.25565998000000001</v>
      </c>
      <c r="O43" s="23">
        <f t="shared" si="1"/>
        <v>0.25565998000000001</v>
      </c>
      <c r="P43" s="23">
        <f t="shared" si="1"/>
        <v>0.25565998000000001</v>
      </c>
      <c r="Q43" s="23">
        <f t="shared" si="1"/>
        <v>0.25565998000000001</v>
      </c>
      <c r="R43" s="23">
        <f t="shared" si="1"/>
        <v>0.25565998000000001</v>
      </c>
      <c r="S43" s="23">
        <f t="shared" si="1"/>
        <v>0.25565998000000001</v>
      </c>
      <c r="T43" s="23">
        <f t="shared" si="1"/>
        <v>0.25565998000000001</v>
      </c>
      <c r="U43" s="23">
        <f t="shared" si="1"/>
        <v>0.25565998000000001</v>
      </c>
      <c r="V43" s="23">
        <f t="shared" si="1"/>
        <v>0.25565998000000001</v>
      </c>
      <c r="W43" s="23">
        <f t="shared" si="1"/>
        <v>0.25565998000000001</v>
      </c>
      <c r="X43" s="23">
        <f t="shared" si="1"/>
        <v>0.25565998000000001</v>
      </c>
      <c r="Y43" s="23">
        <f t="shared" si="1"/>
        <v>0.25565998000000001</v>
      </c>
      <c r="Z43" s="23">
        <f t="shared" si="1"/>
        <v>0.25565998000000001</v>
      </c>
      <c r="AA43" s="23">
        <f t="shared" si="1"/>
        <v>0.25565998000000001</v>
      </c>
      <c r="AB43" s="23">
        <f t="shared" si="1"/>
        <v>0.25565998000000001</v>
      </c>
      <c r="AC43" s="23">
        <f t="shared" si="1"/>
        <v>0.25565998000000001</v>
      </c>
      <c r="AD43" s="23">
        <f t="shared" si="1"/>
        <v>0.25565998000000001</v>
      </c>
      <c r="AE43" s="23">
        <f t="shared" si="1"/>
        <v>0.25565998000000001</v>
      </c>
      <c r="AF43" s="23">
        <f t="shared" si="1"/>
        <v>0.25565998000000001</v>
      </c>
      <c r="AG43" s="23">
        <f t="shared" si="1"/>
        <v>0.25565998000000001</v>
      </c>
      <c r="AH43" s="23">
        <f t="shared" si="1"/>
        <v>0.25565998000000001</v>
      </c>
      <c r="AI43" s="23">
        <f t="shared" si="1"/>
        <v>0.25565998000000001</v>
      </c>
      <c r="AJ43" s="23">
        <f t="shared" si="1"/>
        <v>0.25565998000000001</v>
      </c>
      <c r="AK43" s="23">
        <f t="shared" si="1"/>
        <v>0.25565998000000001</v>
      </c>
      <c r="AL43" s="23">
        <f t="shared" si="1"/>
        <v>0.25565998000000001</v>
      </c>
      <c r="AM43" s="23">
        <f t="shared" si="1"/>
        <v>0.25565998000000001</v>
      </c>
      <c r="AN43" s="23">
        <f t="shared" si="1"/>
        <v>0.25565998000000001</v>
      </c>
      <c r="AO43" s="23">
        <f t="shared" si="1"/>
        <v>0.25565998000000001</v>
      </c>
      <c r="AP43" s="23">
        <f t="shared" si="1"/>
        <v>0.25565998000000001</v>
      </c>
      <c r="AQ43" s="23">
        <f t="shared" si="1"/>
        <v>0.25565998000000001</v>
      </c>
      <c r="AR43" s="23">
        <f t="shared" si="1"/>
        <v>0.25565998000000001</v>
      </c>
      <c r="AS43" s="23">
        <f t="shared" si="1"/>
        <v>0.25565998000000001</v>
      </c>
      <c r="AT43" s="23">
        <f t="shared" si="1"/>
        <v>0.25565998000000001</v>
      </c>
      <c r="AU43" s="23">
        <f t="shared" si="1"/>
        <v>0.25565998000000001</v>
      </c>
      <c r="AV43" s="23">
        <f t="shared" si="1"/>
        <v>0.25565998000000001</v>
      </c>
      <c r="AW43" s="23">
        <f t="shared" si="1"/>
        <v>0.25565998000000001</v>
      </c>
      <c r="AX43" s="23">
        <f t="shared" si="1"/>
        <v>0.25565998000000001</v>
      </c>
      <c r="AY43" s="23">
        <f t="shared" si="1"/>
        <v>0.25565998000000001</v>
      </c>
      <c r="AZ43" s="18"/>
    </row>
    <row r="44" spans="1:52" ht="12.75" customHeight="1">
      <c r="A44" s="24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91"/>
      <c r="AA44" s="25"/>
      <c r="AB44" s="25"/>
      <c r="AC44" s="25"/>
      <c r="AD44" s="25"/>
      <c r="AE44" s="25"/>
      <c r="AF44" s="25"/>
      <c r="AG44" s="25"/>
      <c r="AH44" s="25"/>
      <c r="AI44" s="25"/>
      <c r="AJ44" s="25"/>
      <c r="AK44" s="25"/>
      <c r="AL44" s="25"/>
      <c r="AM44" s="25"/>
      <c r="AN44" s="25"/>
      <c r="AO44" s="25"/>
      <c r="AP44" s="25"/>
      <c r="AQ44" s="25"/>
      <c r="AR44" s="25"/>
      <c r="AS44" s="25"/>
      <c r="AT44" s="25"/>
      <c r="AU44" s="25"/>
      <c r="AV44" s="25"/>
      <c r="AW44" s="25"/>
      <c r="AX44" s="25"/>
      <c r="AY44" s="25"/>
      <c r="AZ44" s="18"/>
    </row>
    <row r="45" spans="1:52" ht="12.75" customHeight="1">
      <c r="A45" s="4" t="s">
        <v>69</v>
      </c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92">
        <v>130.04277236112429</v>
      </c>
      <c r="M45" s="92">
        <v>22.579221124976318</v>
      </c>
      <c r="N45" s="91">
        <v>0</v>
      </c>
      <c r="O45" s="92">
        <v>25.850950265985386</v>
      </c>
      <c r="P45" s="91">
        <v>0</v>
      </c>
      <c r="Q45" s="92">
        <v>29.596752959526675</v>
      </c>
      <c r="R45" s="91">
        <v>0</v>
      </c>
      <c r="S45" s="92">
        <v>33.885322463362087</v>
      </c>
      <c r="T45" s="91">
        <v>0</v>
      </c>
      <c r="U45" s="92">
        <v>38.795305688303266</v>
      </c>
      <c r="V45" s="92">
        <v>290.38325077154377</v>
      </c>
      <c r="W45" s="92">
        <v>44.41674548253841</v>
      </c>
      <c r="X45" s="91">
        <v>0</v>
      </c>
      <c r="Y45" s="92">
        <v>50.852731902958233</v>
      </c>
      <c r="Z45" s="91">
        <v>0</v>
      </c>
      <c r="AA45" s="92">
        <v>58.221292755696879</v>
      </c>
      <c r="AB45" s="91">
        <v>0</v>
      </c>
      <c r="AC45" s="92">
        <v>66.657558075997372</v>
      </c>
      <c r="AD45" s="91">
        <v>0</v>
      </c>
      <c r="AE45" s="92">
        <v>76.316238241209405</v>
      </c>
      <c r="AF45" s="92">
        <v>503.22449566447034</v>
      </c>
      <c r="AG45" s="92">
        <v>87.374461162360646</v>
      </c>
      <c r="AH45" s="91">
        <v>0</v>
      </c>
      <c r="AI45" s="92">
        <v>100.03502058478671</v>
      </c>
      <c r="AJ45" s="91">
        <v>0</v>
      </c>
      <c r="AK45" s="92">
        <v>114.5300950675223</v>
      </c>
      <c r="AL45" s="91">
        <v>0</v>
      </c>
      <c r="AM45" s="92">
        <v>131.12550584280629</v>
      </c>
      <c r="AN45" s="91">
        <v>0</v>
      </c>
      <c r="AO45" s="92">
        <v>150.12559163942896</v>
      </c>
      <c r="AP45" s="92">
        <v>3959.6749986708819</v>
      </c>
      <c r="AQ45" s="92">
        <v>171.87878986798225</v>
      </c>
      <c r="AR45" s="91">
        <v>0</v>
      </c>
      <c r="AS45" s="92">
        <v>196.78402651985292</v>
      </c>
      <c r="AT45" s="91">
        <v>0</v>
      </c>
      <c r="AU45" s="92">
        <v>225.29803196257959</v>
      </c>
      <c r="AV45" s="91">
        <v>0</v>
      </c>
      <c r="AW45" s="92">
        <v>257.94371679395744</v>
      </c>
      <c r="AX45" s="91">
        <v>0</v>
      </c>
      <c r="AY45" s="92">
        <v>295.31976135740183</v>
      </c>
      <c r="AZ45" s="18"/>
    </row>
    <row r="46" spans="1:52" ht="12.75" customHeight="1">
      <c r="A46" s="6" t="s">
        <v>73</v>
      </c>
      <c r="B46" s="20">
        <f t="shared" ref="B46:AY46" si="2">$B$12*$O$5</f>
        <v>25.269172429999998</v>
      </c>
      <c r="C46" s="20">
        <f t="shared" si="2"/>
        <v>25.269172429999998</v>
      </c>
      <c r="D46" s="20">
        <f t="shared" si="2"/>
        <v>25.269172429999998</v>
      </c>
      <c r="E46" s="20">
        <f t="shared" si="2"/>
        <v>25.269172429999998</v>
      </c>
      <c r="F46" s="20">
        <f t="shared" si="2"/>
        <v>25.269172429999998</v>
      </c>
      <c r="G46" s="20">
        <f t="shared" si="2"/>
        <v>25.269172429999998</v>
      </c>
      <c r="H46" s="20">
        <f t="shared" si="2"/>
        <v>25.269172429999998</v>
      </c>
      <c r="I46" s="20">
        <f t="shared" si="2"/>
        <v>25.269172429999998</v>
      </c>
      <c r="J46" s="20">
        <f t="shared" si="2"/>
        <v>25.269172429999998</v>
      </c>
      <c r="K46" s="20">
        <f t="shared" si="2"/>
        <v>25.269172429999998</v>
      </c>
      <c r="L46" s="20">
        <f t="shared" si="2"/>
        <v>25.269172429999998</v>
      </c>
      <c r="M46" s="20">
        <f t="shared" si="2"/>
        <v>25.269172429999998</v>
      </c>
      <c r="N46" s="20">
        <f t="shared" si="2"/>
        <v>25.269172429999998</v>
      </c>
      <c r="O46" s="20">
        <f t="shared" si="2"/>
        <v>25.269172429999998</v>
      </c>
      <c r="P46" s="20">
        <f t="shared" si="2"/>
        <v>25.269172429999998</v>
      </c>
      <c r="Q46" s="20">
        <f t="shared" si="2"/>
        <v>25.269172429999998</v>
      </c>
      <c r="R46" s="20">
        <f t="shared" si="2"/>
        <v>25.269172429999998</v>
      </c>
      <c r="S46" s="20">
        <f t="shared" si="2"/>
        <v>25.269172429999998</v>
      </c>
      <c r="T46" s="20">
        <f t="shared" si="2"/>
        <v>25.269172429999998</v>
      </c>
      <c r="U46" s="20">
        <f t="shared" si="2"/>
        <v>25.269172429999998</v>
      </c>
      <c r="V46" s="20">
        <f t="shared" si="2"/>
        <v>25.269172429999998</v>
      </c>
      <c r="W46" s="20">
        <f t="shared" si="2"/>
        <v>25.269172429999998</v>
      </c>
      <c r="X46" s="20">
        <f t="shared" si="2"/>
        <v>25.269172429999998</v>
      </c>
      <c r="Y46" s="20">
        <f t="shared" si="2"/>
        <v>25.269172429999998</v>
      </c>
      <c r="Z46" s="20">
        <f t="shared" si="2"/>
        <v>25.269172429999998</v>
      </c>
      <c r="AA46" s="20">
        <f t="shared" si="2"/>
        <v>25.269172429999998</v>
      </c>
      <c r="AB46" s="20">
        <f t="shared" si="2"/>
        <v>25.269172429999998</v>
      </c>
      <c r="AC46" s="20">
        <f t="shared" si="2"/>
        <v>25.269172429999998</v>
      </c>
      <c r="AD46" s="20">
        <f t="shared" si="2"/>
        <v>25.269172429999998</v>
      </c>
      <c r="AE46" s="20">
        <f t="shared" si="2"/>
        <v>25.269172429999998</v>
      </c>
      <c r="AF46" s="20">
        <f t="shared" si="2"/>
        <v>25.269172429999998</v>
      </c>
      <c r="AG46" s="20">
        <f t="shared" si="2"/>
        <v>25.269172429999998</v>
      </c>
      <c r="AH46" s="20">
        <f t="shared" si="2"/>
        <v>25.269172429999998</v>
      </c>
      <c r="AI46" s="20">
        <f t="shared" si="2"/>
        <v>25.269172429999998</v>
      </c>
      <c r="AJ46" s="20">
        <f t="shared" si="2"/>
        <v>25.269172429999998</v>
      </c>
      <c r="AK46" s="20">
        <f t="shared" si="2"/>
        <v>25.269172429999998</v>
      </c>
      <c r="AL46" s="20">
        <f t="shared" si="2"/>
        <v>25.269172429999998</v>
      </c>
      <c r="AM46" s="20">
        <f t="shared" si="2"/>
        <v>25.269172429999998</v>
      </c>
      <c r="AN46" s="20">
        <f t="shared" si="2"/>
        <v>25.269172429999998</v>
      </c>
      <c r="AO46" s="20">
        <f t="shared" si="2"/>
        <v>25.269172429999998</v>
      </c>
      <c r="AP46" s="20">
        <f t="shared" si="2"/>
        <v>25.269172429999998</v>
      </c>
      <c r="AQ46" s="20">
        <f t="shared" si="2"/>
        <v>25.269172429999998</v>
      </c>
      <c r="AR46" s="20">
        <f t="shared" si="2"/>
        <v>25.269172429999998</v>
      </c>
      <c r="AS46" s="20">
        <f t="shared" si="2"/>
        <v>25.269172429999998</v>
      </c>
      <c r="AT46" s="20">
        <f t="shared" si="2"/>
        <v>25.269172429999998</v>
      </c>
      <c r="AU46" s="20">
        <f t="shared" si="2"/>
        <v>25.269172429999998</v>
      </c>
      <c r="AV46" s="20">
        <f t="shared" si="2"/>
        <v>25.269172429999998</v>
      </c>
      <c r="AW46" s="20">
        <f t="shared" si="2"/>
        <v>25.269172429999998</v>
      </c>
      <c r="AX46" s="20">
        <f t="shared" si="2"/>
        <v>25.269172429999998</v>
      </c>
      <c r="AY46" s="20">
        <f t="shared" si="2"/>
        <v>25.269172429999998</v>
      </c>
      <c r="AZ46" s="18"/>
    </row>
    <row r="47" spans="1:52" ht="12.75" customHeight="1">
      <c r="A47" s="4" t="s">
        <v>75</v>
      </c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17">
        <v>3268.1578562</v>
      </c>
      <c r="V47" s="27"/>
      <c r="W47" s="27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17">
        <v>3268.1578562</v>
      </c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18"/>
    </row>
    <row r="48" spans="1:52" ht="12.75" customHeight="1">
      <c r="A48" s="13" t="s">
        <v>77</v>
      </c>
      <c r="B48" s="20">
        <f t="shared" ref="B48:AY48" si="3">$E$14*$B$14*$E$5</f>
        <v>3.0081213239999998</v>
      </c>
      <c r="C48" s="20">
        <f t="shared" si="3"/>
        <v>3.0081213239999998</v>
      </c>
      <c r="D48" s="20">
        <f t="shared" si="3"/>
        <v>3.0081213239999998</v>
      </c>
      <c r="E48" s="20">
        <f t="shared" si="3"/>
        <v>3.0081213239999998</v>
      </c>
      <c r="F48" s="20">
        <f t="shared" si="3"/>
        <v>3.0081213239999998</v>
      </c>
      <c r="G48" s="20">
        <f t="shared" si="3"/>
        <v>3.0081213239999998</v>
      </c>
      <c r="H48" s="20">
        <f t="shared" si="3"/>
        <v>3.0081213239999998</v>
      </c>
      <c r="I48" s="20">
        <f t="shared" si="3"/>
        <v>3.0081213239999998</v>
      </c>
      <c r="J48" s="20">
        <f t="shared" si="3"/>
        <v>3.0081213239999998</v>
      </c>
      <c r="K48" s="20">
        <f t="shared" si="3"/>
        <v>3.0081213239999998</v>
      </c>
      <c r="L48" s="20">
        <f t="shared" si="3"/>
        <v>3.0081213239999998</v>
      </c>
      <c r="M48" s="20">
        <f t="shared" si="3"/>
        <v>3.0081213239999998</v>
      </c>
      <c r="N48" s="20">
        <f t="shared" si="3"/>
        <v>3.0081213239999998</v>
      </c>
      <c r="O48" s="20">
        <f t="shared" si="3"/>
        <v>3.0081213239999998</v>
      </c>
      <c r="P48" s="20">
        <f t="shared" si="3"/>
        <v>3.0081213239999998</v>
      </c>
      <c r="Q48" s="20">
        <f t="shared" si="3"/>
        <v>3.0081213239999998</v>
      </c>
      <c r="R48" s="20">
        <f t="shared" si="3"/>
        <v>3.0081213239999998</v>
      </c>
      <c r="S48" s="20">
        <f t="shared" si="3"/>
        <v>3.0081213239999998</v>
      </c>
      <c r="T48" s="20">
        <f t="shared" si="3"/>
        <v>3.0081213239999998</v>
      </c>
      <c r="U48" s="20">
        <f t="shared" si="3"/>
        <v>3.0081213239999998</v>
      </c>
      <c r="V48" s="20">
        <f t="shared" si="3"/>
        <v>3.0081213239999998</v>
      </c>
      <c r="W48" s="20">
        <f t="shared" si="3"/>
        <v>3.0081213239999998</v>
      </c>
      <c r="X48" s="20">
        <f t="shared" si="3"/>
        <v>3.0081213239999998</v>
      </c>
      <c r="Y48" s="20">
        <f t="shared" si="3"/>
        <v>3.0081213239999998</v>
      </c>
      <c r="Z48" s="20">
        <f t="shared" si="3"/>
        <v>3.0081213239999998</v>
      </c>
      <c r="AA48" s="20">
        <f t="shared" si="3"/>
        <v>3.0081213239999998</v>
      </c>
      <c r="AB48" s="20">
        <f t="shared" si="3"/>
        <v>3.0081213239999998</v>
      </c>
      <c r="AC48" s="20">
        <f t="shared" si="3"/>
        <v>3.0081213239999998</v>
      </c>
      <c r="AD48" s="20">
        <f t="shared" si="3"/>
        <v>3.0081213239999998</v>
      </c>
      <c r="AE48" s="20">
        <f t="shared" si="3"/>
        <v>3.0081213239999998</v>
      </c>
      <c r="AF48" s="20">
        <f t="shared" si="3"/>
        <v>3.0081213239999998</v>
      </c>
      <c r="AG48" s="20">
        <f t="shared" si="3"/>
        <v>3.0081213239999998</v>
      </c>
      <c r="AH48" s="20">
        <f t="shared" si="3"/>
        <v>3.0081213239999998</v>
      </c>
      <c r="AI48" s="20">
        <f t="shared" si="3"/>
        <v>3.0081213239999998</v>
      </c>
      <c r="AJ48" s="20">
        <f t="shared" si="3"/>
        <v>3.0081213239999998</v>
      </c>
      <c r="AK48" s="20">
        <f t="shared" si="3"/>
        <v>3.0081213239999998</v>
      </c>
      <c r="AL48" s="20">
        <f t="shared" si="3"/>
        <v>3.0081213239999998</v>
      </c>
      <c r="AM48" s="20">
        <f t="shared" si="3"/>
        <v>3.0081213239999998</v>
      </c>
      <c r="AN48" s="20">
        <f t="shared" si="3"/>
        <v>3.0081213239999998</v>
      </c>
      <c r="AO48" s="20">
        <f t="shared" si="3"/>
        <v>3.0081213239999998</v>
      </c>
      <c r="AP48" s="20">
        <f t="shared" si="3"/>
        <v>3.0081213239999998</v>
      </c>
      <c r="AQ48" s="20">
        <f t="shared" si="3"/>
        <v>3.0081213239999998</v>
      </c>
      <c r="AR48" s="20">
        <f t="shared" si="3"/>
        <v>3.0081213239999998</v>
      </c>
      <c r="AS48" s="20">
        <f t="shared" si="3"/>
        <v>3.0081213239999998</v>
      </c>
      <c r="AT48" s="20">
        <f t="shared" si="3"/>
        <v>3.0081213239999998</v>
      </c>
      <c r="AU48" s="20">
        <f t="shared" si="3"/>
        <v>3.0081213239999998</v>
      </c>
      <c r="AV48" s="20">
        <f t="shared" si="3"/>
        <v>3.0081213239999998</v>
      </c>
      <c r="AW48" s="20">
        <f t="shared" si="3"/>
        <v>3.0081213239999998</v>
      </c>
      <c r="AX48" s="20">
        <f t="shared" si="3"/>
        <v>3.0081213239999998</v>
      </c>
      <c r="AY48" s="20">
        <f t="shared" si="3"/>
        <v>3.0081213239999998</v>
      </c>
      <c r="AZ48" s="18"/>
    </row>
    <row r="49" spans="1:52" ht="12.75" customHeight="1">
      <c r="A49" s="2" t="s">
        <v>143</v>
      </c>
      <c r="B49" s="20">
        <f t="shared" ref="B49:AY49" si="4">SUM(B45:B48)</f>
        <v>28.277293753999999</v>
      </c>
      <c r="C49" s="20">
        <f t="shared" si="4"/>
        <v>28.277293753999999</v>
      </c>
      <c r="D49" s="20">
        <f t="shared" si="4"/>
        <v>28.277293753999999</v>
      </c>
      <c r="E49" s="20">
        <f t="shared" si="4"/>
        <v>28.277293753999999</v>
      </c>
      <c r="F49" s="20">
        <f t="shared" si="4"/>
        <v>28.277293753999999</v>
      </c>
      <c r="G49" s="20">
        <f t="shared" si="4"/>
        <v>28.277293753999999</v>
      </c>
      <c r="H49" s="20">
        <f t="shared" si="4"/>
        <v>28.277293753999999</v>
      </c>
      <c r="I49" s="20">
        <f t="shared" si="4"/>
        <v>28.277293753999999</v>
      </c>
      <c r="J49" s="20">
        <f t="shared" si="4"/>
        <v>28.277293753999999</v>
      </c>
      <c r="K49" s="20">
        <f t="shared" si="4"/>
        <v>28.277293753999999</v>
      </c>
      <c r="L49" s="20">
        <f t="shared" si="4"/>
        <v>158.32006611512429</v>
      </c>
      <c r="M49" s="20">
        <f t="shared" si="4"/>
        <v>50.856514878976313</v>
      </c>
      <c r="N49" s="20">
        <f t="shared" si="4"/>
        <v>28.277293753999999</v>
      </c>
      <c r="O49" s="20">
        <f t="shared" si="4"/>
        <v>54.128244019985388</v>
      </c>
      <c r="P49" s="20">
        <f t="shared" si="4"/>
        <v>28.277293753999999</v>
      </c>
      <c r="Q49" s="20">
        <f t="shared" si="4"/>
        <v>57.874046713526674</v>
      </c>
      <c r="R49" s="20">
        <f t="shared" si="4"/>
        <v>28.277293753999999</v>
      </c>
      <c r="S49" s="20">
        <f t="shared" si="4"/>
        <v>62.162616217362086</v>
      </c>
      <c r="T49" s="20">
        <f t="shared" si="4"/>
        <v>28.277293753999999</v>
      </c>
      <c r="U49" s="20">
        <f t="shared" si="4"/>
        <v>3335.2304556423032</v>
      </c>
      <c r="V49" s="20">
        <f t="shared" si="4"/>
        <v>318.6605445255438</v>
      </c>
      <c r="W49" s="20">
        <f t="shared" si="4"/>
        <v>72.694039236538401</v>
      </c>
      <c r="X49" s="20">
        <f t="shared" si="4"/>
        <v>28.277293753999999</v>
      </c>
      <c r="Y49" s="20">
        <f t="shared" si="4"/>
        <v>79.130025656958225</v>
      </c>
      <c r="Z49" s="20">
        <f t="shared" si="4"/>
        <v>28.277293753999999</v>
      </c>
      <c r="AA49" s="20">
        <f t="shared" si="4"/>
        <v>86.498586509696878</v>
      </c>
      <c r="AB49" s="20">
        <f t="shared" si="4"/>
        <v>28.277293753999999</v>
      </c>
      <c r="AC49" s="20">
        <f t="shared" si="4"/>
        <v>94.93485182999737</v>
      </c>
      <c r="AD49" s="20">
        <f t="shared" si="4"/>
        <v>28.277293753999999</v>
      </c>
      <c r="AE49" s="20">
        <f t="shared" si="4"/>
        <v>104.5935319952094</v>
      </c>
      <c r="AF49" s="20">
        <f t="shared" si="4"/>
        <v>531.50178941847025</v>
      </c>
      <c r="AG49" s="20">
        <f t="shared" si="4"/>
        <v>115.65175491636064</v>
      </c>
      <c r="AH49" s="20">
        <f t="shared" si="4"/>
        <v>28.277293753999999</v>
      </c>
      <c r="AI49" s="20">
        <f t="shared" si="4"/>
        <v>128.31231433878671</v>
      </c>
      <c r="AJ49" s="20">
        <f t="shared" si="4"/>
        <v>28.277293753999999</v>
      </c>
      <c r="AK49" s="20">
        <f t="shared" si="4"/>
        <v>142.8073888215223</v>
      </c>
      <c r="AL49" s="20">
        <f t="shared" si="4"/>
        <v>28.277293753999999</v>
      </c>
      <c r="AM49" s="20">
        <f t="shared" si="4"/>
        <v>159.40279959680629</v>
      </c>
      <c r="AN49" s="20">
        <f t="shared" si="4"/>
        <v>28.277293753999999</v>
      </c>
      <c r="AO49" s="20">
        <f t="shared" si="4"/>
        <v>3446.5607415934292</v>
      </c>
      <c r="AP49" s="20">
        <f t="shared" si="4"/>
        <v>3987.9522924248818</v>
      </c>
      <c r="AQ49" s="20">
        <f t="shared" si="4"/>
        <v>200.15608362198225</v>
      </c>
      <c r="AR49" s="20">
        <f t="shared" si="4"/>
        <v>28.277293753999999</v>
      </c>
      <c r="AS49" s="20">
        <f t="shared" si="4"/>
        <v>225.06132027385291</v>
      </c>
      <c r="AT49" s="20">
        <f t="shared" si="4"/>
        <v>28.277293753999999</v>
      </c>
      <c r="AU49" s="20">
        <f t="shared" si="4"/>
        <v>253.57532571657958</v>
      </c>
      <c r="AV49" s="20">
        <f t="shared" si="4"/>
        <v>28.277293753999999</v>
      </c>
      <c r="AW49" s="20">
        <f t="shared" si="4"/>
        <v>286.22101054795741</v>
      </c>
      <c r="AX49" s="20">
        <f t="shared" si="4"/>
        <v>28.277293753999999</v>
      </c>
      <c r="AY49" s="20">
        <f t="shared" si="4"/>
        <v>323.59705511140186</v>
      </c>
      <c r="AZ49" s="18"/>
    </row>
    <row r="50" spans="1:52" ht="12.75" customHeight="1">
      <c r="AZ50" s="18"/>
    </row>
    <row r="51" spans="1:52" ht="12.75" customHeight="1">
      <c r="A51" s="4" t="s">
        <v>144</v>
      </c>
      <c r="B51" s="28">
        <f t="shared" ref="B51:AY51" si="5">1/(1+$B$30)^B38</f>
        <v>1</v>
      </c>
      <c r="C51" s="20">
        <f t="shared" si="5"/>
        <v>0.970873786407767</v>
      </c>
      <c r="D51" s="20">
        <f t="shared" si="5"/>
        <v>0.94259590913375435</v>
      </c>
      <c r="E51" s="20">
        <f t="shared" si="5"/>
        <v>0.91514165935315961</v>
      </c>
      <c r="F51" s="20">
        <f t="shared" si="5"/>
        <v>0.888487047915689</v>
      </c>
      <c r="G51" s="20">
        <f t="shared" si="5"/>
        <v>0.86260878438416411</v>
      </c>
      <c r="H51" s="20">
        <f t="shared" si="5"/>
        <v>0.83748425668365445</v>
      </c>
      <c r="I51" s="20">
        <f t="shared" si="5"/>
        <v>0.81309151134335378</v>
      </c>
      <c r="J51" s="20">
        <f t="shared" si="5"/>
        <v>0.78940923431393573</v>
      </c>
      <c r="K51" s="20">
        <f t="shared" si="5"/>
        <v>0.76641673234362695</v>
      </c>
      <c r="L51" s="20">
        <f t="shared" si="5"/>
        <v>0.74409391489672516</v>
      </c>
      <c r="M51" s="20">
        <f t="shared" si="5"/>
        <v>0.72242127659876232</v>
      </c>
      <c r="N51" s="20">
        <f t="shared" si="5"/>
        <v>0.70137988019297326</v>
      </c>
      <c r="O51" s="20">
        <f t="shared" si="5"/>
        <v>0.68095133999317792</v>
      </c>
      <c r="P51" s="20">
        <f t="shared" si="5"/>
        <v>0.66111780581861923</v>
      </c>
      <c r="Q51" s="20">
        <f t="shared" si="5"/>
        <v>0.64186194739671765</v>
      </c>
      <c r="R51" s="20">
        <f t="shared" si="5"/>
        <v>0.62316693922011435</v>
      </c>
      <c r="S51" s="20">
        <f t="shared" si="5"/>
        <v>0.60501644584477121</v>
      </c>
      <c r="T51" s="20">
        <f t="shared" si="5"/>
        <v>0.5873946076162827</v>
      </c>
      <c r="U51" s="20">
        <f t="shared" si="5"/>
        <v>0.57028602681192497</v>
      </c>
      <c r="V51" s="20">
        <f t="shared" si="5"/>
        <v>0.55367575418633497</v>
      </c>
      <c r="W51" s="20">
        <f t="shared" si="5"/>
        <v>0.5375492759090631</v>
      </c>
      <c r="X51" s="20">
        <f t="shared" si="5"/>
        <v>0.52189250088258554</v>
      </c>
      <c r="Y51" s="20">
        <f t="shared" si="5"/>
        <v>0.50669174842969467</v>
      </c>
      <c r="Z51" s="20">
        <f t="shared" si="5"/>
        <v>0.49193373633950943</v>
      </c>
      <c r="AA51" s="20">
        <f t="shared" si="5"/>
        <v>0.47760556926165965</v>
      </c>
      <c r="AB51" s="20">
        <f t="shared" si="5"/>
        <v>0.46369472743850448</v>
      </c>
      <c r="AC51" s="20">
        <f t="shared" si="5"/>
        <v>0.45018905576553836</v>
      </c>
      <c r="AD51" s="20">
        <f t="shared" si="5"/>
        <v>0.4370767531704256</v>
      </c>
      <c r="AE51" s="20">
        <f t="shared" si="5"/>
        <v>0.42434636230138412</v>
      </c>
      <c r="AF51" s="20">
        <f t="shared" si="5"/>
        <v>0.41198675951590691</v>
      </c>
      <c r="AG51" s="20">
        <f t="shared" si="5"/>
        <v>0.39998714516107459</v>
      </c>
      <c r="AH51" s="20">
        <f t="shared" si="5"/>
        <v>0.38833703413696569</v>
      </c>
      <c r="AI51" s="20">
        <f t="shared" si="5"/>
        <v>0.37702624673491814</v>
      </c>
      <c r="AJ51" s="20">
        <f t="shared" si="5"/>
        <v>0.36604489974263904</v>
      </c>
      <c r="AK51" s="20">
        <f t="shared" si="5"/>
        <v>0.35538339780838735</v>
      </c>
      <c r="AL51" s="20">
        <f t="shared" si="5"/>
        <v>0.34503242505668674</v>
      </c>
      <c r="AM51" s="20">
        <f t="shared" si="5"/>
        <v>0.33498293694823961</v>
      </c>
      <c r="AN51" s="20">
        <f t="shared" si="5"/>
        <v>0.3252261523769317</v>
      </c>
      <c r="AO51" s="20">
        <f t="shared" si="5"/>
        <v>0.31575354599702099</v>
      </c>
      <c r="AP51" s="20">
        <f t="shared" si="5"/>
        <v>0.30655684077380685</v>
      </c>
      <c r="AQ51" s="20">
        <f t="shared" si="5"/>
        <v>0.29762800075126877</v>
      </c>
      <c r="AR51" s="20">
        <f t="shared" si="5"/>
        <v>0.28895922403035801</v>
      </c>
      <c r="AS51" s="20">
        <f t="shared" si="5"/>
        <v>0.28054293595180391</v>
      </c>
      <c r="AT51" s="20">
        <f t="shared" si="5"/>
        <v>0.27237178247747956</v>
      </c>
      <c r="AU51" s="20">
        <f t="shared" si="5"/>
        <v>0.26443862376454325</v>
      </c>
      <c r="AV51" s="20">
        <f t="shared" si="5"/>
        <v>0.25673652792674101</v>
      </c>
      <c r="AW51" s="20">
        <f t="shared" si="5"/>
        <v>0.24925876497741845</v>
      </c>
      <c r="AX51" s="20">
        <f t="shared" si="5"/>
        <v>0.24199880094894996</v>
      </c>
      <c r="AY51" s="20">
        <f t="shared" si="5"/>
        <v>0.2349502921834466</v>
      </c>
      <c r="AZ51" s="18"/>
    </row>
    <row r="52" spans="1:52" ht="12.75" customHeight="1">
      <c r="A52" s="4" t="s">
        <v>145</v>
      </c>
      <c r="B52" s="20">
        <f t="shared" ref="B52:AY52" si="6">B43*B51</f>
        <v>61.268000000000001</v>
      </c>
      <c r="C52" s="20">
        <f t="shared" si="6"/>
        <v>0.24821357281553399</v>
      </c>
      <c r="D52" s="20">
        <f t="shared" si="6"/>
        <v>0.24098405127721748</v>
      </c>
      <c r="E52" s="20">
        <f t="shared" si="6"/>
        <v>0.23396509832739559</v>
      </c>
      <c r="F52" s="20">
        <f t="shared" si="6"/>
        <v>0.22715058090038409</v>
      </c>
      <c r="G52" s="20">
        <f t="shared" si="6"/>
        <v>0.22053454456347971</v>
      </c>
      <c r="H52" s="20">
        <f t="shared" si="6"/>
        <v>0.21411120831405797</v>
      </c>
      <c r="I52" s="20">
        <f t="shared" si="6"/>
        <v>0.20787495952821161</v>
      </c>
      <c r="J52" s="20">
        <f t="shared" si="6"/>
        <v>0.20182034905651614</v>
      </c>
      <c r="K52" s="20">
        <f t="shared" si="6"/>
        <v>0.19594208646263703</v>
      </c>
      <c r="L52" s="20">
        <f t="shared" si="6"/>
        <v>0.19023503540061845</v>
      </c>
      <c r="M52" s="20">
        <f t="shared" si="6"/>
        <v>0.18469420912681406</v>
      </c>
      <c r="N52" s="20">
        <f t="shared" si="6"/>
        <v>0.17931476614253794</v>
      </c>
      <c r="O52" s="20">
        <f t="shared" si="6"/>
        <v>0.17409200596362906</v>
      </c>
      <c r="P52" s="20">
        <f t="shared" si="6"/>
        <v>0.16902136501323209</v>
      </c>
      <c r="Q52" s="20">
        <f t="shared" si="6"/>
        <v>0.16409841263420588</v>
      </c>
      <c r="R52" s="20">
        <f t="shared" si="6"/>
        <v>0.15931884721767567</v>
      </c>
      <c r="S52" s="20">
        <f t="shared" si="6"/>
        <v>0.15467849244434528</v>
      </c>
      <c r="T52" s="20">
        <f t="shared" si="6"/>
        <v>0.1501732936352867</v>
      </c>
      <c r="U52" s="20">
        <f t="shared" si="6"/>
        <v>0.14579931420901621</v>
      </c>
      <c r="V52" s="20">
        <f t="shared" si="6"/>
        <v>0.14155273224176332</v>
      </c>
      <c r="W52" s="20">
        <f t="shared" si="6"/>
        <v>0.13742983712792556</v>
      </c>
      <c r="X52" s="20">
        <f t="shared" si="6"/>
        <v>0.1334270263377918</v>
      </c>
      <c r="Y52" s="20">
        <f t="shared" si="6"/>
        <v>0.12954080226970077</v>
      </c>
      <c r="Z52" s="20">
        <f t="shared" si="6"/>
        <v>0.12576776919388427</v>
      </c>
      <c r="AA52" s="20">
        <f t="shared" si="6"/>
        <v>0.12210463028532452</v>
      </c>
      <c r="AB52" s="20">
        <f t="shared" si="6"/>
        <v>0.11854818474303351</v>
      </c>
      <c r="AC52" s="20">
        <f t="shared" si="6"/>
        <v>0.11509532499323642</v>
      </c>
      <c r="AD52" s="20">
        <f t="shared" si="6"/>
        <v>0.11174303397401596</v>
      </c>
      <c r="AE52" s="20">
        <f t="shared" si="6"/>
        <v>0.10848838249904462</v>
      </c>
      <c r="AF52" s="20">
        <f t="shared" si="6"/>
        <v>0.10532852669810157</v>
      </c>
      <c r="AG52" s="20">
        <f t="shared" si="6"/>
        <v>0.10226070553213742</v>
      </c>
      <c r="AH52" s="20">
        <f t="shared" si="6"/>
        <v>9.9282238380715968E-2</v>
      </c>
      <c r="AI52" s="20">
        <f t="shared" si="6"/>
        <v>9.6390522699724243E-2</v>
      </c>
      <c r="AJ52" s="20">
        <f t="shared" si="6"/>
        <v>9.3583031747305104E-2</v>
      </c>
      <c r="AK52" s="20">
        <f t="shared" si="6"/>
        <v>9.085731237602436E-2</v>
      </c>
      <c r="AL52" s="20">
        <f t="shared" si="6"/>
        <v>8.8210982889344036E-2</v>
      </c>
      <c r="AM52" s="20">
        <f t="shared" si="6"/>
        <v>8.5641730960528198E-2</v>
      </c>
      <c r="AN52" s="20">
        <f t="shared" si="6"/>
        <v>8.3147311612163308E-2</v>
      </c>
      <c r="AO52" s="20">
        <f t="shared" si="6"/>
        <v>8.0725545254527464E-2</v>
      </c>
      <c r="AP52" s="20">
        <f t="shared" si="6"/>
        <v>7.8374315781094647E-2</v>
      </c>
      <c r="AQ52" s="20">
        <f t="shared" si="6"/>
        <v>7.6091568719509367E-2</v>
      </c>
      <c r="AR52" s="20">
        <f t="shared" si="6"/>
        <v>7.3875309436416847E-2</v>
      </c>
      <c r="AS52" s="20">
        <f t="shared" si="6"/>
        <v>7.1723601394579464E-2</v>
      </c>
      <c r="AT52" s="20">
        <f t="shared" si="6"/>
        <v>6.9634564460756776E-2</v>
      </c>
      <c r="AU52" s="20">
        <f t="shared" si="6"/>
        <v>6.7606373262870653E-2</v>
      </c>
      <c r="AV52" s="20">
        <f t="shared" si="6"/>
        <v>6.5637255595020053E-2</v>
      </c>
      <c r="AW52" s="20">
        <f t="shared" si="6"/>
        <v>6.3725490868951504E-2</v>
      </c>
      <c r="AX52" s="20">
        <f t="shared" si="6"/>
        <v>6.1869408610632531E-2</v>
      </c>
      <c r="AY52" s="20">
        <f t="shared" si="6"/>
        <v>6.0067387000614113E-2</v>
      </c>
      <c r="AZ52" s="18"/>
    </row>
    <row r="53" spans="1:52" ht="12.75" customHeight="1">
      <c r="A53" s="4" t="s">
        <v>146</v>
      </c>
      <c r="B53" s="20">
        <f t="shared" ref="B53:AY53" si="7">B49*B51</f>
        <v>28.277293753999999</v>
      </c>
      <c r="C53" s="20">
        <f t="shared" si="7"/>
        <v>27.453683256310679</v>
      </c>
      <c r="D53" s="20">
        <f t="shared" si="7"/>
        <v>26.654061413893864</v>
      </c>
      <c r="E53" s="20">
        <f t="shared" si="7"/>
        <v>25.877729528052296</v>
      </c>
      <c r="F53" s="20">
        <f t="shared" si="7"/>
        <v>25.124009250536211</v>
      </c>
      <c r="G53" s="20">
        <f t="shared" si="7"/>
        <v>24.392241990811854</v>
      </c>
      <c r="H53" s="20">
        <f t="shared" si="7"/>
        <v>23.681788340594032</v>
      </c>
      <c r="I53" s="20">
        <f t="shared" si="7"/>
        <v>22.992027515139839</v>
      </c>
      <c r="J53" s="20">
        <f t="shared" si="7"/>
        <v>22.322356810815375</v>
      </c>
      <c r="K53" s="20">
        <f t="shared" si="7"/>
        <v>21.67219107846153</v>
      </c>
      <c r="L53" s="20">
        <f t="shared" si="7"/>
        <v>117.80499780231119</v>
      </c>
      <c r="M53" s="20">
        <f t="shared" si="7"/>
        <v>36.739828402234018</v>
      </c>
      <c r="N53" s="20">
        <f t="shared" si="7"/>
        <v>19.83312490536203</v>
      </c>
      <c r="O53" s="20">
        <f t="shared" si="7"/>
        <v>36.858700296886767</v>
      </c>
      <c r="P53" s="20">
        <f t="shared" si="7"/>
        <v>18.694622401133024</v>
      </c>
      <c r="Q53" s="20">
        <f t="shared" si="7"/>
        <v>37.147148327272838</v>
      </c>
      <c r="R53" s="20">
        <f t="shared" si="7"/>
        <v>17.621474598108236</v>
      </c>
      <c r="S53" s="20">
        <f t="shared" si="7"/>
        <v>37.609405128240944</v>
      </c>
      <c r="T53" s="20">
        <f t="shared" si="7"/>
        <v>16.609929869081192</v>
      </c>
      <c r="U53" s="20">
        <f t="shared" si="7"/>
        <v>1902.0353250503754</v>
      </c>
      <c r="V53" s="20">
        <f t="shared" si="7"/>
        <v>176.43461731960863</v>
      </c>
      <c r="W53" s="20">
        <f t="shared" si="7"/>
        <v>39.076628154506238</v>
      </c>
      <c r="X53" s="20">
        <f t="shared" si="7"/>
        <v>14.757707555466576</v>
      </c>
      <c r="Y53" s="20">
        <f t="shared" si="7"/>
        <v>40.094531053410762</v>
      </c>
      <c r="Z53" s="20">
        <f t="shared" si="7"/>
        <v>13.910554769975093</v>
      </c>
      <c r="AA53" s="20">
        <f t="shared" si="7"/>
        <v>41.312206650292694</v>
      </c>
      <c r="AB53" s="20">
        <f t="shared" si="7"/>
        <v>13.112032019959555</v>
      </c>
      <c r="AC53" s="20">
        <f t="shared" si="7"/>
        <v>42.738631304587805</v>
      </c>
      <c r="AD53" s="20">
        <f t="shared" si="7"/>
        <v>12.359347742444674</v>
      </c>
      <c r="AE53" s="20">
        <f t="shared" si="7"/>
        <v>44.383884822420541</v>
      </c>
      <c r="AF53" s="20">
        <f t="shared" si="7"/>
        <v>218.97169989942151</v>
      </c>
      <c r="AG53" s="20">
        <f t="shared" si="7"/>
        <v>46.259215281863369</v>
      </c>
      <c r="AH53" s="20">
        <f t="shared" si="7"/>
        <v>10.981120389848105</v>
      </c>
      <c r="AI53" s="20">
        <f t="shared" si="7"/>
        <v>48.377110285023768</v>
      </c>
      <c r="AJ53" s="20">
        <f t="shared" si="7"/>
        <v>10.350759157176082</v>
      </c>
      <c r="AK53" s="20">
        <f t="shared" si="7"/>
        <v>50.751375071536103</v>
      </c>
      <c r="AL53" s="20">
        <f t="shared" si="7"/>
        <v>9.7565832379829214</v>
      </c>
      <c r="AM53" s="20">
        <f t="shared" si="7"/>
        <v>53.397217966709832</v>
      </c>
      <c r="AN53" s="20">
        <f t="shared" si="7"/>
        <v>9.1965154472456625</v>
      </c>
      <c r="AO53" s="20">
        <f t="shared" si="7"/>
        <v>1088.2637756522477</v>
      </c>
      <c r="AP53" s="20">
        <f t="shared" si="7"/>
        <v>1222.5340559224326</v>
      </c>
      <c r="AQ53" s="20">
        <f t="shared" si="7"/>
        <v>59.572055006614349</v>
      </c>
      <c r="AR53" s="20">
        <f t="shared" si="7"/>
        <v>8.170984860834329</v>
      </c>
      <c r="AS53" s="20">
        <f t="shared" si="7"/>
        <v>63.139363558815944</v>
      </c>
      <c r="AT53" s="20">
        <f t="shared" si="7"/>
        <v>7.7019369034162795</v>
      </c>
      <c r="AU53" s="20">
        <f t="shared" si="7"/>
        <v>67.055110153138102</v>
      </c>
      <c r="AV53" s="20">
        <f t="shared" si="7"/>
        <v>7.2598142175664799</v>
      </c>
      <c r="AW53" s="20">
        <f t="shared" si="7"/>
        <v>71.343095599772525</v>
      </c>
      <c r="AX53" s="20">
        <f t="shared" si="7"/>
        <v>6.8430711825492319</v>
      </c>
      <c r="AY53" s="20">
        <f t="shared" si="7"/>
        <v>76.029222648126733</v>
      </c>
      <c r="AZ53" s="18"/>
    </row>
    <row r="54" spans="1:52" ht="12.75" customHeight="1">
      <c r="B54" s="29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H54" s="17"/>
      <c r="AI54" s="17"/>
      <c r="AJ54" s="17"/>
      <c r="AK54" s="17"/>
      <c r="AL54" s="17"/>
      <c r="AM54" s="17"/>
      <c r="AN54" s="17"/>
      <c r="AO54" s="17"/>
      <c r="AP54" s="17"/>
      <c r="AQ54" s="17"/>
      <c r="AR54" s="17"/>
      <c r="AS54" s="17"/>
      <c r="AT54" s="17"/>
      <c r="AU54" s="17"/>
      <c r="AV54" s="17"/>
      <c r="AW54" s="17"/>
      <c r="AX54" s="17"/>
      <c r="AY54" s="17"/>
      <c r="AZ54" s="18"/>
    </row>
    <row r="55" spans="1:52" ht="12.75" customHeight="1">
      <c r="A55" s="4" t="s">
        <v>147</v>
      </c>
      <c r="B55" s="28">
        <f t="shared" ref="B55:AY55" si="8">1/(1+$B$31)^B38</f>
        <v>1</v>
      </c>
      <c r="C55" s="20">
        <f t="shared" si="8"/>
        <v>0.92592592592592582</v>
      </c>
      <c r="D55" s="20">
        <f t="shared" si="8"/>
        <v>0.85733882030178321</v>
      </c>
      <c r="E55" s="20">
        <f t="shared" si="8"/>
        <v>0.79383224102016958</v>
      </c>
      <c r="F55" s="20">
        <f t="shared" si="8"/>
        <v>0.73502985279645328</v>
      </c>
      <c r="G55" s="20">
        <f t="shared" si="8"/>
        <v>0.68058319703375303</v>
      </c>
      <c r="H55" s="20">
        <f t="shared" si="8"/>
        <v>0.63016962688310452</v>
      </c>
      <c r="I55" s="20">
        <f t="shared" si="8"/>
        <v>0.58349039526213387</v>
      </c>
      <c r="J55" s="20">
        <f t="shared" si="8"/>
        <v>0.54026888450197574</v>
      </c>
      <c r="K55" s="20">
        <f t="shared" si="8"/>
        <v>0.50024896713145905</v>
      </c>
      <c r="L55" s="20">
        <f t="shared" si="8"/>
        <v>0.46319348808468425</v>
      </c>
      <c r="M55" s="20">
        <f t="shared" si="8"/>
        <v>0.42888285933767062</v>
      </c>
      <c r="N55" s="20">
        <f t="shared" si="8"/>
        <v>0.39711375864599124</v>
      </c>
      <c r="O55" s="20">
        <f t="shared" si="8"/>
        <v>0.36769792467221413</v>
      </c>
      <c r="P55" s="20">
        <f t="shared" si="8"/>
        <v>0.34046104136316119</v>
      </c>
      <c r="Q55" s="20">
        <f t="shared" si="8"/>
        <v>0.31524170496588994</v>
      </c>
      <c r="R55" s="20">
        <f t="shared" si="8"/>
        <v>0.29189046756100923</v>
      </c>
      <c r="S55" s="20">
        <f t="shared" si="8"/>
        <v>0.27026895144537894</v>
      </c>
      <c r="T55" s="20">
        <f t="shared" si="8"/>
        <v>0.25024902911609154</v>
      </c>
      <c r="U55" s="20">
        <f t="shared" si="8"/>
        <v>0.23171206399638106</v>
      </c>
      <c r="V55" s="20">
        <f t="shared" si="8"/>
        <v>0.21454820740405653</v>
      </c>
      <c r="W55" s="20">
        <f t="shared" si="8"/>
        <v>0.19865574759634863</v>
      </c>
      <c r="X55" s="20">
        <f t="shared" si="8"/>
        <v>0.18394050703365611</v>
      </c>
      <c r="Y55" s="20">
        <f t="shared" si="8"/>
        <v>0.17031528429042234</v>
      </c>
      <c r="Z55" s="20">
        <f t="shared" si="8"/>
        <v>0.1576993373059466</v>
      </c>
      <c r="AA55" s="20">
        <f t="shared" si="8"/>
        <v>0.1460179049129135</v>
      </c>
      <c r="AB55" s="20">
        <f t="shared" si="8"/>
        <v>0.13520176380825324</v>
      </c>
      <c r="AC55" s="20">
        <f t="shared" si="8"/>
        <v>0.12518681834097523</v>
      </c>
      <c r="AD55" s="20">
        <f t="shared" si="8"/>
        <v>0.11591372068608817</v>
      </c>
      <c r="AE55" s="20">
        <f t="shared" si="8"/>
        <v>0.10732751915378534</v>
      </c>
      <c r="AF55" s="20">
        <f t="shared" si="8"/>
        <v>9.9377332549801231E-2</v>
      </c>
      <c r="AG55" s="20">
        <f t="shared" si="8"/>
        <v>9.2016048657223348E-2</v>
      </c>
      <c r="AH55" s="20">
        <f t="shared" si="8"/>
        <v>8.5200045052984577E-2</v>
      </c>
      <c r="AI55" s="20">
        <f t="shared" si="8"/>
        <v>7.8888930604615354E-2</v>
      </c>
      <c r="AJ55" s="20">
        <f t="shared" si="8"/>
        <v>7.3045306115384581E-2</v>
      </c>
      <c r="AK55" s="20">
        <f t="shared" si="8"/>
        <v>6.7634542699430159E-2</v>
      </c>
      <c r="AL55" s="20">
        <f t="shared" si="8"/>
        <v>6.2624576573546434E-2</v>
      </c>
      <c r="AM55" s="20">
        <f t="shared" si="8"/>
        <v>5.7985719049580033E-2</v>
      </c>
      <c r="AN55" s="20">
        <f t="shared" si="8"/>
        <v>5.3690480601462989E-2</v>
      </c>
      <c r="AO55" s="20">
        <f t="shared" si="8"/>
        <v>4.9713407964317585E-2</v>
      </c>
      <c r="AP55" s="20">
        <f t="shared" si="8"/>
        <v>4.6030933300294057E-2</v>
      </c>
      <c r="AQ55" s="20">
        <f t="shared" si="8"/>
        <v>4.2621234537309309E-2</v>
      </c>
      <c r="AR55" s="20">
        <f t="shared" si="8"/>
        <v>3.9464106053064177E-2</v>
      </c>
      <c r="AS55" s="20">
        <f t="shared" si="8"/>
        <v>3.6540838938022388E-2</v>
      </c>
      <c r="AT55" s="20">
        <f t="shared" si="8"/>
        <v>3.3834110127798502E-2</v>
      </c>
      <c r="AU55" s="20">
        <f t="shared" si="8"/>
        <v>3.1327879747961578E-2</v>
      </c>
      <c r="AV55" s="20">
        <f t="shared" si="8"/>
        <v>2.900729606292738E-2</v>
      </c>
      <c r="AW55" s="20">
        <f t="shared" si="8"/>
        <v>2.6858607465673496E-2</v>
      </c>
      <c r="AX55" s="20">
        <f t="shared" si="8"/>
        <v>2.4869080986734723E-2</v>
      </c>
      <c r="AY55" s="20">
        <f t="shared" si="8"/>
        <v>2.3026926839569185E-2</v>
      </c>
      <c r="AZ55" s="18"/>
    </row>
    <row r="56" spans="1:52" ht="12.75" customHeight="1">
      <c r="A56" s="4" t="s">
        <v>148</v>
      </c>
      <c r="B56" s="20">
        <f t="shared" ref="B56:AY56" si="9">B43*B55</f>
        <v>61.268000000000001</v>
      </c>
      <c r="C56" s="20">
        <f t="shared" si="9"/>
        <v>0.23672220370370367</v>
      </c>
      <c r="D56" s="20">
        <f t="shared" si="9"/>
        <v>0.2191872256515775</v>
      </c>
      <c r="E56" s="20">
        <f t="shared" si="9"/>
        <v>0.20295113486257174</v>
      </c>
      <c r="F56" s="20">
        <f t="shared" si="9"/>
        <v>0.18791771746534419</v>
      </c>
      <c r="G56" s="20">
        <f t="shared" si="9"/>
        <v>0.17399788654198536</v>
      </c>
      <c r="H56" s="20">
        <f t="shared" si="9"/>
        <v>0.16110915420554198</v>
      </c>
      <c r="I56" s="20">
        <f t="shared" si="9"/>
        <v>0.14917514278290925</v>
      </c>
      <c r="J56" s="20">
        <f t="shared" si="9"/>
        <v>0.13812513220639744</v>
      </c>
      <c r="K56" s="20">
        <f t="shared" si="9"/>
        <v>0.12789364093184949</v>
      </c>
      <c r="L56" s="20">
        <f t="shared" si="9"/>
        <v>0.11842003789986062</v>
      </c>
      <c r="M56" s="20">
        <f t="shared" si="9"/>
        <v>0.10964818324061169</v>
      </c>
      <c r="N56" s="20">
        <f t="shared" si="9"/>
        <v>0.10152609559315895</v>
      </c>
      <c r="O56" s="20">
        <f t="shared" si="9"/>
        <v>9.4005644067739771E-2</v>
      </c>
      <c r="P56" s="20">
        <f t="shared" si="9"/>
        <v>8.7042263025684963E-2</v>
      </c>
      <c r="Q56" s="20">
        <f t="shared" si="9"/>
        <v>8.0594687986745323E-2</v>
      </c>
      <c r="R56" s="20">
        <f t="shared" si="9"/>
        <v>7.4624711098838267E-2</v>
      </c>
      <c r="S56" s="20">
        <f t="shared" si="9"/>
        <v>6.9096954721146547E-2</v>
      </c>
      <c r="T56" s="20">
        <f t="shared" si="9"/>
        <v>6.3978661778839388E-2</v>
      </c>
      <c r="U56" s="20">
        <f t="shared" si="9"/>
        <v>5.9239501647073506E-2</v>
      </c>
      <c r="V56" s="20">
        <f t="shared" si="9"/>
        <v>5.4851390413956945E-2</v>
      </c>
      <c r="W56" s="20">
        <f t="shared" si="9"/>
        <v>5.0788324457367542E-2</v>
      </c>
      <c r="X56" s="20">
        <f t="shared" si="9"/>
        <v>4.7026226349414384E-2</v>
      </c>
      <c r="Y56" s="20">
        <f t="shared" si="9"/>
        <v>4.3542802175383692E-2</v>
      </c>
      <c r="Z56" s="20">
        <f t="shared" si="9"/>
        <v>4.0317409421651559E-2</v>
      </c>
      <c r="AA56" s="20">
        <f t="shared" si="9"/>
        <v>3.7330934649677371E-2</v>
      </c>
      <c r="AB56" s="20">
        <f t="shared" si="9"/>
        <v>3.4565680231182748E-2</v>
      </c>
      <c r="AC56" s="20">
        <f t="shared" si="9"/>
        <v>3.2005259473317359E-2</v>
      </c>
      <c r="AD56" s="20">
        <f t="shared" si="9"/>
        <v>2.9634499512330888E-2</v>
      </c>
      <c r="AE56" s="20">
        <f t="shared" si="9"/>
        <v>2.7439351400306379E-2</v>
      </c>
      <c r="AF56" s="20">
        <f t="shared" si="9"/>
        <v>2.5406806852135533E-2</v>
      </c>
      <c r="AG56" s="20">
        <f t="shared" si="9"/>
        <v>2.352482115938475E-2</v>
      </c>
      <c r="AH56" s="20">
        <f t="shared" si="9"/>
        <v>2.1782241814245137E-2</v>
      </c>
      <c r="AI56" s="20">
        <f t="shared" si="9"/>
        <v>2.0168742420597349E-2</v>
      </c>
      <c r="AJ56" s="20">
        <f t="shared" si="9"/>
        <v>1.86747615005531E-2</v>
      </c>
      <c r="AK56" s="20">
        <f t="shared" si="9"/>
        <v>1.729144583384546E-2</v>
      </c>
      <c r="AL56" s="20">
        <f t="shared" si="9"/>
        <v>1.6010597994301351E-2</v>
      </c>
      <c r="AM56" s="20">
        <f t="shared" si="9"/>
        <v>1.482462777250125E-2</v>
      </c>
      <c r="AN56" s="20">
        <f t="shared" si="9"/>
        <v>1.3726507196760416E-2</v>
      </c>
      <c r="AO56" s="20">
        <f t="shared" si="9"/>
        <v>1.2709728885889275E-2</v>
      </c>
      <c r="AP56" s="20">
        <f t="shared" si="9"/>
        <v>1.1768267486934512E-2</v>
      </c>
      <c r="AQ56" s="20">
        <f t="shared" si="9"/>
        <v>1.0896543969383807E-2</v>
      </c>
      <c r="AR56" s="20">
        <f t="shared" si="9"/>
        <v>1.0089392564244267E-2</v>
      </c>
      <c r="AS56" s="20">
        <f t="shared" si="9"/>
        <v>9.342030152078025E-3</v>
      </c>
      <c r="AT56" s="20">
        <f t="shared" si="9"/>
        <v>8.6500279185907619E-3</v>
      </c>
      <c r="AU56" s="20">
        <f t="shared" si="9"/>
        <v>8.0092851098062627E-3</v>
      </c>
      <c r="AV56" s="20">
        <f t="shared" si="9"/>
        <v>7.416004731302093E-3</v>
      </c>
      <c r="AW56" s="20">
        <f t="shared" si="9"/>
        <v>6.8666710475019368E-3</v>
      </c>
      <c r="AX56" s="20">
        <f t="shared" si="9"/>
        <v>6.35802874768698E-3</v>
      </c>
      <c r="AY56" s="20">
        <f t="shared" si="9"/>
        <v>5.8870636552657216E-3</v>
      </c>
      <c r="AZ56" s="18"/>
    </row>
    <row r="57" spans="1:52" ht="12.75" customHeight="1">
      <c r="A57" s="4" t="s">
        <v>149</v>
      </c>
      <c r="B57" s="20">
        <f t="shared" ref="B57:AY57" si="10">B49*B55</f>
        <v>28.277293753999999</v>
      </c>
      <c r="C57" s="20">
        <f t="shared" si="10"/>
        <v>26.182679401851846</v>
      </c>
      <c r="D57" s="20">
        <f t="shared" si="10"/>
        <v>24.243221668381342</v>
      </c>
      <c r="E57" s="20">
        <f t="shared" si="10"/>
        <v>22.447427470723461</v>
      </c>
      <c r="F57" s="20">
        <f t="shared" si="10"/>
        <v>20.784655065484685</v>
      </c>
      <c r="G57" s="20">
        <f t="shared" si="10"/>
        <v>19.245050986559896</v>
      </c>
      <c r="H57" s="20">
        <f t="shared" si="10"/>
        <v>17.819491654222119</v>
      </c>
      <c r="I57" s="20">
        <f t="shared" si="10"/>
        <v>16.499529309464929</v>
      </c>
      <c r="J57" s="20">
        <f t="shared" si="10"/>
        <v>15.277341953208266</v>
      </c>
      <c r="K57" s="20">
        <f t="shared" si="10"/>
        <v>14.145686993711358</v>
      </c>
      <c r="L57" s="20">
        <f t="shared" si="10"/>
        <v>73.332823657662246</v>
      </c>
      <c r="M57" s="20">
        <f t="shared" si="10"/>
        <v>21.811487517244149</v>
      </c>
      <c r="N57" s="20">
        <f t="shared" si="10"/>
        <v>11.229302406987751</v>
      </c>
      <c r="O57" s="20">
        <f t="shared" si="10"/>
        <v>19.902842992299814</v>
      </c>
      <c r="P57" s="20">
        <f t="shared" si="10"/>
        <v>9.6273168784188528</v>
      </c>
      <c r="Q57" s="20">
        <f t="shared" si="10"/>
        <v>18.244313159247707</v>
      </c>
      <c r="R57" s="20">
        <f t="shared" si="10"/>
        <v>8.2538724952150648</v>
      </c>
      <c r="S57" s="20">
        <f t="shared" si="10"/>
        <v>16.80062510416796</v>
      </c>
      <c r="T57" s="20">
        <f t="shared" si="10"/>
        <v>7.0763653079690192</v>
      </c>
      <c r="U57" s="20">
        <f t="shared" si="10"/>
        <v>772.81313278046855</v>
      </c>
      <c r="V57" s="20">
        <f t="shared" si="10"/>
        <v>68.368048598355955</v>
      </c>
      <c r="W57" s="20">
        <f t="shared" si="10"/>
        <v>14.441088710332837</v>
      </c>
      <c r="X57" s="20">
        <f t="shared" si="10"/>
        <v>5.2013397506503969</v>
      </c>
      <c r="Y57" s="20">
        <f t="shared" si="10"/>
        <v>13.477052815673254</v>
      </c>
      <c r="Z57" s="20">
        <f t="shared" si="10"/>
        <v>4.4593104858113826</v>
      </c>
      <c r="AA57" s="20">
        <f t="shared" si="10"/>
        <v>12.630342380074341</v>
      </c>
      <c r="AB57" s="20">
        <f t="shared" si="10"/>
        <v>3.8231399912649024</v>
      </c>
      <c r="AC57" s="20">
        <f t="shared" si="10"/>
        <v>11.88459205026928</v>
      </c>
      <c r="AD57" s="20">
        <f t="shared" si="10"/>
        <v>3.2777263299596213</v>
      </c>
      <c r="AE57" s="20">
        <f t="shared" si="10"/>
        <v>11.225764308577897</v>
      </c>
      <c r="AF57" s="20">
        <f t="shared" si="10"/>
        <v>52.819230077853746</v>
      </c>
      <c r="AG57" s="20">
        <f t="shared" si="10"/>
        <v>10.641817507677111</v>
      </c>
      <c r="AH57" s="20">
        <f t="shared" si="10"/>
        <v>2.4092267018172793</v>
      </c>
      <c r="AI57" s="20">
        <f t="shared" si="10"/>
        <v>10.122421261590135</v>
      </c>
      <c r="AJ57" s="20">
        <f t="shared" si="10"/>
        <v>2.0655235783755823</v>
      </c>
      <c r="AK57" s="20">
        <f t="shared" si="10"/>
        <v>9.6587124370433752</v>
      </c>
      <c r="AL57" s="20">
        <f t="shared" si="10"/>
        <v>1.7708535479900391</v>
      </c>
      <c r="AM57" s="20">
        <f t="shared" si="10"/>
        <v>9.2430859531369194</v>
      </c>
      <c r="AN57" s="20">
        <f t="shared" si="10"/>
        <v>1.5182214917610075</v>
      </c>
      <c r="AO57" s="20">
        <f t="shared" si="10"/>
        <v>171.34028022063509</v>
      </c>
      <c r="AP57" s="20">
        <f t="shared" si="10"/>
        <v>183.56916597736452</v>
      </c>
      <c r="AQ57" s="20">
        <f t="shared" si="10"/>
        <v>8.530899384121799</v>
      </c>
      <c r="AR57" s="20">
        <f t="shared" si="10"/>
        <v>1.1159381196015052</v>
      </c>
      <c r="AS57" s="20">
        <f t="shared" si="10"/>
        <v>8.223929455305532</v>
      </c>
      <c r="AT57" s="20">
        <f t="shared" si="10"/>
        <v>0.95673707098894467</v>
      </c>
      <c r="AU57" s="20">
        <f t="shared" si="10"/>
        <v>7.9439773110991938</v>
      </c>
      <c r="AV57" s="20">
        <f t="shared" si="10"/>
        <v>0.8202478317806452</v>
      </c>
      <c r="AW57" s="20">
        <f t="shared" si="10"/>
        <v>7.6874977707359813</v>
      </c>
      <c r="AX57" s="20">
        <f t="shared" si="10"/>
        <v>0.70323030845391388</v>
      </c>
      <c r="AY57" s="20">
        <f t="shared" si="10"/>
        <v>7.4514457135502878</v>
      </c>
      <c r="AZ57" s="18"/>
    </row>
    <row r="58" spans="1:52" ht="12.75" customHeight="1">
      <c r="B58" s="29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  <c r="AE58" s="17"/>
      <c r="AF58" s="17"/>
      <c r="AG58" s="17"/>
      <c r="AH58" s="17"/>
      <c r="AI58" s="17"/>
      <c r="AJ58" s="17"/>
      <c r="AK58" s="17"/>
      <c r="AL58" s="17"/>
      <c r="AM58" s="17"/>
      <c r="AN58" s="17"/>
      <c r="AO58" s="17"/>
      <c r="AP58" s="17"/>
      <c r="AQ58" s="17"/>
      <c r="AR58" s="17"/>
      <c r="AS58" s="17"/>
      <c r="AT58" s="17"/>
      <c r="AU58" s="17"/>
      <c r="AV58" s="17"/>
      <c r="AW58" s="17"/>
      <c r="AX58" s="17"/>
      <c r="AY58" s="17"/>
      <c r="AZ58" s="18"/>
    </row>
    <row r="59" spans="1:52" ht="12.75" customHeight="1">
      <c r="A59" s="4" t="s">
        <v>150</v>
      </c>
      <c r="B59" s="28">
        <f t="shared" ref="B59:AY59" si="11">1/(1+$B$32)^B38</f>
        <v>1</v>
      </c>
      <c r="C59" s="20">
        <f t="shared" si="11"/>
        <v>0.90909090909090906</v>
      </c>
      <c r="D59" s="20">
        <f t="shared" si="11"/>
        <v>0.82644628099173545</v>
      </c>
      <c r="E59" s="20">
        <f t="shared" si="11"/>
        <v>0.75131480090157754</v>
      </c>
      <c r="F59" s="20">
        <f t="shared" si="11"/>
        <v>0.68301345536507052</v>
      </c>
      <c r="G59" s="20">
        <f t="shared" si="11"/>
        <v>0.62092132305915493</v>
      </c>
      <c r="H59" s="20">
        <f t="shared" si="11"/>
        <v>0.56447393005377722</v>
      </c>
      <c r="I59" s="20">
        <f t="shared" si="11"/>
        <v>0.51315811823070645</v>
      </c>
      <c r="J59" s="20">
        <f t="shared" si="11"/>
        <v>0.46650738020973315</v>
      </c>
      <c r="K59" s="20">
        <f t="shared" si="11"/>
        <v>0.42409761837248466</v>
      </c>
      <c r="L59" s="20">
        <f t="shared" si="11"/>
        <v>0.38554328942953148</v>
      </c>
      <c r="M59" s="20">
        <f t="shared" si="11"/>
        <v>0.3504938994813922</v>
      </c>
      <c r="N59" s="20">
        <f t="shared" si="11"/>
        <v>0.31863081771035656</v>
      </c>
      <c r="O59" s="20">
        <f t="shared" si="11"/>
        <v>0.28966437973668779</v>
      </c>
      <c r="P59" s="20">
        <f t="shared" si="11"/>
        <v>0.26333125430607973</v>
      </c>
      <c r="Q59" s="20">
        <f t="shared" si="11"/>
        <v>0.23939204936916339</v>
      </c>
      <c r="R59" s="20">
        <f t="shared" si="11"/>
        <v>0.21762913579014853</v>
      </c>
      <c r="S59" s="20">
        <f t="shared" si="11"/>
        <v>0.19784466890013502</v>
      </c>
      <c r="T59" s="20">
        <f t="shared" si="11"/>
        <v>0.17985878990921364</v>
      </c>
      <c r="U59" s="20">
        <f t="shared" si="11"/>
        <v>0.16350799082655781</v>
      </c>
      <c r="V59" s="20">
        <f t="shared" si="11"/>
        <v>0.14864362802414349</v>
      </c>
      <c r="W59" s="20">
        <f t="shared" si="11"/>
        <v>0.13513057093103953</v>
      </c>
      <c r="X59" s="20">
        <f t="shared" si="11"/>
        <v>0.12284597357367227</v>
      </c>
      <c r="Y59" s="20">
        <f t="shared" si="11"/>
        <v>0.11167815779424752</v>
      </c>
      <c r="Z59" s="20">
        <f t="shared" si="11"/>
        <v>0.10152559799477048</v>
      </c>
      <c r="AA59" s="20">
        <f t="shared" si="11"/>
        <v>9.2295998177064048E-2</v>
      </c>
      <c r="AB59" s="20">
        <f t="shared" si="11"/>
        <v>8.3905452888240042E-2</v>
      </c>
      <c r="AC59" s="20">
        <f t="shared" si="11"/>
        <v>7.6277684443854576E-2</v>
      </c>
      <c r="AD59" s="20">
        <f t="shared" si="11"/>
        <v>6.9343349494413245E-2</v>
      </c>
      <c r="AE59" s="20">
        <f t="shared" si="11"/>
        <v>6.3039408631284766E-2</v>
      </c>
      <c r="AF59" s="20">
        <f t="shared" si="11"/>
        <v>5.7308553301167964E-2</v>
      </c>
      <c r="AG59" s="20">
        <f t="shared" si="11"/>
        <v>5.2098684819243603E-2</v>
      </c>
      <c r="AH59" s="20">
        <f t="shared" si="11"/>
        <v>4.7362440744766907E-2</v>
      </c>
      <c r="AI59" s="20">
        <f t="shared" si="11"/>
        <v>4.3056764313424457E-2</v>
      </c>
      <c r="AJ59" s="20">
        <f t="shared" si="11"/>
        <v>3.9142513012204054E-2</v>
      </c>
      <c r="AK59" s="20">
        <f t="shared" si="11"/>
        <v>3.5584102738367311E-2</v>
      </c>
      <c r="AL59" s="20">
        <f t="shared" si="11"/>
        <v>3.2349184307606652E-2</v>
      </c>
      <c r="AM59" s="20">
        <f t="shared" si="11"/>
        <v>2.94083493705515E-2</v>
      </c>
      <c r="AN59" s="20">
        <f t="shared" si="11"/>
        <v>2.6734863064137721E-2</v>
      </c>
      <c r="AO59" s="20">
        <f t="shared" si="11"/>
        <v>2.4304420967397926E-2</v>
      </c>
      <c r="AP59" s="20">
        <f t="shared" si="11"/>
        <v>2.2094928152179935E-2</v>
      </c>
      <c r="AQ59" s="20">
        <f t="shared" si="11"/>
        <v>2.0086298320163575E-2</v>
      </c>
      <c r="AR59" s="20">
        <f t="shared" si="11"/>
        <v>1.8260271200148705E-2</v>
      </c>
      <c r="AS59" s="20">
        <f t="shared" si="11"/>
        <v>1.6600246545589729E-2</v>
      </c>
      <c r="AT59" s="20">
        <f t="shared" si="11"/>
        <v>1.5091133223263388E-2</v>
      </c>
      <c r="AU59" s="20">
        <f t="shared" si="11"/>
        <v>1.3719212021148534E-2</v>
      </c>
      <c r="AV59" s="20">
        <f t="shared" si="11"/>
        <v>1.2472010928316847E-2</v>
      </c>
      <c r="AW59" s="20">
        <f t="shared" si="11"/>
        <v>1.1338191753015316E-2</v>
      </c>
      <c r="AX59" s="20">
        <f t="shared" si="11"/>
        <v>1.0307447048195742E-2</v>
      </c>
      <c r="AY59" s="20">
        <f t="shared" si="11"/>
        <v>9.3704064074506734E-3</v>
      </c>
      <c r="AZ59" s="18"/>
    </row>
    <row r="60" spans="1:52" ht="12.75" customHeight="1">
      <c r="A60" s="4" t="s">
        <v>151</v>
      </c>
      <c r="B60" s="20">
        <f t="shared" ref="B60:AY60" si="12">B59*B43</f>
        <v>61.268000000000001</v>
      </c>
      <c r="C60" s="20">
        <f t="shared" si="12"/>
        <v>0.23241816363636364</v>
      </c>
      <c r="D60" s="20">
        <f t="shared" si="12"/>
        <v>0.21128923966942148</v>
      </c>
      <c r="E60" s="20">
        <f t="shared" si="12"/>
        <v>0.19208112697220131</v>
      </c>
      <c r="F60" s="20">
        <f t="shared" si="12"/>
        <v>0.17461920633836484</v>
      </c>
      <c r="G60" s="20">
        <f t="shared" si="12"/>
        <v>0.1587447330348771</v>
      </c>
      <c r="H60" s="20">
        <f t="shared" si="12"/>
        <v>0.14431339366807008</v>
      </c>
      <c r="I60" s="20">
        <f t="shared" si="12"/>
        <v>0.13119399424370004</v>
      </c>
      <c r="J60" s="20">
        <f t="shared" si="12"/>
        <v>0.11926726749427277</v>
      </c>
      <c r="K60" s="20">
        <f t="shared" si="12"/>
        <v>0.10842478863115707</v>
      </c>
      <c r="L60" s="20">
        <f t="shared" si="12"/>
        <v>9.856798966468823E-2</v>
      </c>
      <c r="M60" s="20">
        <f t="shared" si="12"/>
        <v>8.9607263331534751E-2</v>
      </c>
      <c r="N60" s="20">
        <f t="shared" si="12"/>
        <v>8.1461148483213411E-2</v>
      </c>
      <c r="O60" s="20">
        <f t="shared" si="12"/>
        <v>7.4055589530194005E-2</v>
      </c>
      <c r="P60" s="20">
        <f t="shared" si="12"/>
        <v>6.7323263209267264E-2</v>
      </c>
      <c r="Q60" s="20">
        <f t="shared" si="12"/>
        <v>6.1202966553879329E-2</v>
      </c>
      <c r="R60" s="20">
        <f t="shared" si="12"/>
        <v>5.5639060503526662E-2</v>
      </c>
      <c r="S60" s="20">
        <f t="shared" si="12"/>
        <v>5.0580964094115145E-2</v>
      </c>
      <c r="T60" s="20">
        <f t="shared" si="12"/>
        <v>4.598269463101376E-2</v>
      </c>
      <c r="U60" s="20">
        <f t="shared" si="12"/>
        <v>4.1802449664557956E-2</v>
      </c>
      <c r="V60" s="20">
        <f t="shared" si="12"/>
        <v>3.8002226967779967E-2</v>
      </c>
      <c r="W60" s="20">
        <f t="shared" si="12"/>
        <v>3.4547479061618147E-2</v>
      </c>
      <c r="X60" s="20">
        <f t="shared" si="12"/>
        <v>3.1406799146925582E-2</v>
      </c>
      <c r="Y60" s="20">
        <f t="shared" si="12"/>
        <v>2.8551635588114164E-2</v>
      </c>
      <c r="Z60" s="20">
        <f t="shared" si="12"/>
        <v>2.5956032352831063E-2</v>
      </c>
      <c r="AA60" s="20">
        <f t="shared" si="12"/>
        <v>2.3596393048028231E-2</v>
      </c>
      <c r="AB60" s="20">
        <f t="shared" si="12"/>
        <v>2.1451266407298393E-2</v>
      </c>
      <c r="AC60" s="20">
        <f t="shared" si="12"/>
        <v>1.9501151279362174E-2</v>
      </c>
      <c r="AD60" s="20">
        <f t="shared" si="12"/>
        <v>1.7728319344874701E-2</v>
      </c>
      <c r="AE60" s="20">
        <f t="shared" si="12"/>
        <v>1.6116653949886092E-2</v>
      </c>
      <c r="AF60" s="20">
        <f t="shared" si="12"/>
        <v>1.4651503590805536E-2</v>
      </c>
      <c r="AG60" s="20">
        <f t="shared" si="12"/>
        <v>1.3319548718914123E-2</v>
      </c>
      <c r="AH60" s="20">
        <f t="shared" si="12"/>
        <v>1.2108680653558293E-2</v>
      </c>
      <c r="AI60" s="20">
        <f t="shared" si="12"/>
        <v>1.100789150323481E-2</v>
      </c>
      <c r="AJ60" s="20">
        <f t="shared" si="12"/>
        <v>1.0007174093849828E-2</v>
      </c>
      <c r="AK60" s="20">
        <f t="shared" si="12"/>
        <v>9.097430994408932E-3</v>
      </c>
      <c r="AL60" s="20">
        <f t="shared" si="12"/>
        <v>8.270391813099031E-3</v>
      </c>
      <c r="AM60" s="20">
        <f t="shared" si="12"/>
        <v>7.5185380119082096E-3</v>
      </c>
      <c r="AN60" s="20">
        <f t="shared" si="12"/>
        <v>6.8350345562801888E-3</v>
      </c>
      <c r="AO60" s="20">
        <f t="shared" si="12"/>
        <v>6.2136677784365348E-3</v>
      </c>
      <c r="AP60" s="20">
        <f t="shared" si="12"/>
        <v>5.6487888894877596E-3</v>
      </c>
      <c r="AQ60" s="20">
        <f t="shared" si="12"/>
        <v>5.1352626268070531E-3</v>
      </c>
      <c r="AR60" s="20">
        <f t="shared" si="12"/>
        <v>4.6684205698245941E-3</v>
      </c>
      <c r="AS60" s="20">
        <f t="shared" si="12"/>
        <v>4.2440186998405393E-3</v>
      </c>
      <c r="AT60" s="20">
        <f t="shared" si="12"/>
        <v>3.8581988180368537E-3</v>
      </c>
      <c r="AU60" s="20">
        <f t="shared" si="12"/>
        <v>3.5074534709425937E-3</v>
      </c>
      <c r="AV60" s="20">
        <f t="shared" si="12"/>
        <v>3.188594064493267E-3</v>
      </c>
      <c r="AW60" s="20">
        <f t="shared" si="12"/>
        <v>2.8987218768120608E-3</v>
      </c>
      <c r="AX60" s="20">
        <f t="shared" si="12"/>
        <v>2.6352017061927824E-3</v>
      </c>
      <c r="AY60" s="20">
        <f t="shared" si="12"/>
        <v>2.395637914720711E-3</v>
      </c>
      <c r="AZ60" s="18"/>
    </row>
    <row r="61" spans="1:52" ht="12.75" customHeight="1">
      <c r="A61" s="4" t="s">
        <v>152</v>
      </c>
      <c r="B61" s="20">
        <f t="shared" ref="B61:AY61" si="13">B49*B59</f>
        <v>28.277293753999999</v>
      </c>
      <c r="C61" s="20">
        <f t="shared" si="13"/>
        <v>25.706630685454542</v>
      </c>
      <c r="D61" s="20">
        <f t="shared" si="13"/>
        <v>23.36966425950413</v>
      </c>
      <c r="E61" s="20">
        <f t="shared" si="13"/>
        <v>21.245149326821931</v>
      </c>
      <c r="F61" s="20">
        <f t="shared" si="13"/>
        <v>19.313772115292664</v>
      </c>
      <c r="G61" s="20">
        <f t="shared" si="13"/>
        <v>17.557974650266058</v>
      </c>
      <c r="H61" s="20">
        <f t="shared" si="13"/>
        <v>15.961795136605506</v>
      </c>
      <c r="I61" s="20">
        <f t="shared" si="13"/>
        <v>14.510722851459548</v>
      </c>
      <c r="J61" s="20">
        <f t="shared" si="13"/>
        <v>13.191566228599589</v>
      </c>
      <c r="K61" s="20">
        <f t="shared" si="13"/>
        <v>11.992332935090536</v>
      </c>
      <c r="L61" s="20">
        <f t="shared" si="13"/>
        <v>61.039239072725927</v>
      </c>
      <c r="M61" s="20">
        <f t="shared" si="13"/>
        <v>17.824898213965852</v>
      </c>
      <c r="N61" s="20">
        <f t="shared" si="13"/>
        <v>9.0100172314729772</v>
      </c>
      <c r="O61" s="20">
        <f t="shared" si="13"/>
        <v>15.679024230285147</v>
      </c>
      <c r="P61" s="20">
        <f t="shared" si="13"/>
        <v>7.446295232622294</v>
      </c>
      <c r="Q61" s="20">
        <f t="shared" si="13"/>
        <v>13.854586648037845</v>
      </c>
      <c r="R61" s="20">
        <f t="shared" si="13"/>
        <v>6.1539630021671847</v>
      </c>
      <c r="S61" s="20">
        <f t="shared" si="13"/>
        <v>12.298542223490166</v>
      </c>
      <c r="T61" s="20">
        <f t="shared" si="13"/>
        <v>5.0859198365018052</v>
      </c>
      <c r="U61" s="20">
        <f t="shared" si="13"/>
        <v>545.33683074561793</v>
      </c>
      <c r="V61" s="20">
        <f t="shared" si="13"/>
        <v>47.366859446425948</v>
      </c>
      <c r="W61" s="20">
        <f t="shared" si="13"/>
        <v>9.8231870253168232</v>
      </c>
      <c r="X61" s="20">
        <f t="shared" si="13"/>
        <v>3.473751681238852</v>
      </c>
      <c r="Y61" s="20">
        <f t="shared" si="13"/>
        <v>8.8370954915806355</v>
      </c>
      <c r="Z61" s="20">
        <f t="shared" si="13"/>
        <v>2.8708691580486381</v>
      </c>
      <c r="AA61" s="20">
        <f t="shared" si="13"/>
        <v>7.9834733828175999</v>
      </c>
      <c r="AB61" s="20">
        <f t="shared" si="13"/>
        <v>2.3726191388831714</v>
      </c>
      <c r="AC61" s="20">
        <f t="shared" si="13"/>
        <v>7.2414106706126296</v>
      </c>
      <c r="AD61" s="20">
        <f t="shared" si="13"/>
        <v>1.9608422635398106</v>
      </c>
      <c r="AE61" s="20">
        <f t="shared" si="13"/>
        <v>6.5935144036353632</v>
      </c>
      <c r="AF61" s="20">
        <f t="shared" si="13"/>
        <v>30.459598628554552</v>
      </c>
      <c r="AG61" s="20">
        <f t="shared" si="13"/>
        <v>6.0253043281798799</v>
      </c>
      <c r="AH61" s="20">
        <f t="shared" si="13"/>
        <v>1.3392816498461924</v>
      </c>
      <c r="AI61" s="20">
        <f t="shared" si="13"/>
        <v>5.5247130769951731</v>
      </c>
      <c r="AJ61" s="20">
        <f t="shared" si="13"/>
        <v>1.1068443387158613</v>
      </c>
      <c r="AK61" s="20">
        <f t="shared" si="13"/>
        <v>5.0816727956230165</v>
      </c>
      <c r="AL61" s="20">
        <f t="shared" si="13"/>
        <v>0.91474738736848038</v>
      </c>
      <c r="AM61" s="20">
        <f t="shared" si="13"/>
        <v>4.6877732211868848</v>
      </c>
      <c r="AN61" s="20">
        <f t="shared" si="13"/>
        <v>0.75598957633758679</v>
      </c>
      <c r="AO61" s="20">
        <f t="shared" si="13"/>
        <v>83.766663153393878</v>
      </c>
      <c r="AP61" s="20">
        <f t="shared" si="13"/>
        <v>88.11351937544903</v>
      </c>
      <c r="AQ61" s="20">
        <f t="shared" si="13"/>
        <v>4.0203948062267418</v>
      </c>
      <c r="AR61" s="20">
        <f t="shared" si="13"/>
        <v>0.51635105275431104</v>
      </c>
      <c r="AS61" s="20">
        <f t="shared" si="13"/>
        <v>3.7360734044218904</v>
      </c>
      <c r="AT61" s="20">
        <f t="shared" si="13"/>
        <v>0.4267364072349677</v>
      </c>
      <c r="AU61" s="20">
        <f t="shared" si="13"/>
        <v>3.4788536568375537</v>
      </c>
      <c r="AV61" s="20">
        <f t="shared" si="13"/>
        <v>0.35267471672311373</v>
      </c>
      <c r="AW61" s="20">
        <f t="shared" si="13"/>
        <v>3.2452287013345602</v>
      </c>
      <c r="AX61" s="20">
        <f t="shared" si="13"/>
        <v>0.29146670803563118</v>
      </c>
      <c r="AY61" s="20">
        <f t="shared" si="13"/>
        <v>3.0322359186480488</v>
      </c>
      <c r="AZ61" s="18"/>
    </row>
    <row r="62" spans="1:52" ht="12.75" customHeight="1"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7"/>
      <c r="AF62" s="17"/>
      <c r="AG62" s="17"/>
      <c r="AH62" s="17"/>
      <c r="AI62" s="17"/>
      <c r="AJ62" s="17"/>
      <c r="AK62" s="17"/>
      <c r="AL62" s="17"/>
      <c r="AM62" s="17"/>
      <c r="AN62" s="17"/>
      <c r="AO62" s="17"/>
      <c r="AP62" s="17"/>
      <c r="AQ62" s="17"/>
      <c r="AR62" s="17"/>
      <c r="AS62" s="17"/>
      <c r="AT62" s="17"/>
      <c r="AU62" s="17"/>
      <c r="AV62" s="17"/>
      <c r="AW62" s="17"/>
      <c r="AX62" s="17"/>
      <c r="AY62" s="17"/>
      <c r="AZ62" s="17"/>
    </row>
    <row r="63" spans="1:52" ht="12.75" customHeight="1">
      <c r="A63" s="4" t="s">
        <v>153</v>
      </c>
      <c r="B63" s="20">
        <f>SUM(B53:AY53)-SUM(B52:AY52)</f>
        <v>5995.7484104546347</v>
      </c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17"/>
      <c r="AM63" s="17"/>
      <c r="AN63" s="17"/>
      <c r="AO63" s="17"/>
      <c r="AP63" s="17"/>
      <c r="AQ63" s="17"/>
      <c r="AR63" s="17"/>
      <c r="AS63" s="17"/>
      <c r="AT63" s="17"/>
      <c r="AU63" s="17"/>
      <c r="AV63" s="17"/>
      <c r="AW63" s="17"/>
      <c r="AX63" s="17"/>
      <c r="AY63" s="17"/>
      <c r="AZ63" s="17"/>
    </row>
    <row r="64" spans="1:52" ht="12.75" customHeight="1">
      <c r="A64" s="4" t="s">
        <v>154</v>
      </c>
      <c r="B64" s="20">
        <f>SUM(B57:AY57)-SUM(B56:AY56)</f>
        <v>1747.0051462448323</v>
      </c>
    </row>
    <row r="65" spans="1:52" ht="12.75" customHeight="1">
      <c r="A65" s="4" t="s">
        <v>155</v>
      </c>
      <c r="B65" s="20">
        <f>SUM(B61:AY61)-SUM(B60:AY60)</f>
        <v>1166.4553205250957</v>
      </c>
    </row>
    <row r="66" spans="1:52" ht="12.75" customHeight="1"/>
    <row r="67" spans="1:52" ht="12.75" customHeight="1"/>
    <row r="68" spans="1:52" ht="12.75" customHeight="1"/>
    <row r="69" spans="1:52" ht="12.75" customHeight="1"/>
    <row r="70" spans="1:52" ht="12.75" customHeight="1"/>
    <row r="71" spans="1:52" ht="12.75" customHeight="1">
      <c r="A71" s="1" t="s">
        <v>156</v>
      </c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</row>
    <row r="72" spans="1:52" ht="12.75" customHeight="1"/>
    <row r="73" spans="1:52" ht="12.75" customHeight="1">
      <c r="B73" s="19">
        <v>0</v>
      </c>
      <c r="C73" s="19">
        <v>1</v>
      </c>
      <c r="D73" s="19">
        <v>2</v>
      </c>
      <c r="E73" s="19">
        <v>3</v>
      </c>
      <c r="F73" s="19">
        <v>4</v>
      </c>
      <c r="G73" s="19">
        <v>5</v>
      </c>
      <c r="H73" s="19">
        <v>6</v>
      </c>
      <c r="I73" s="19">
        <v>7</v>
      </c>
      <c r="J73" s="19">
        <v>8</v>
      </c>
      <c r="K73" s="19">
        <v>9</v>
      </c>
      <c r="L73" s="19">
        <v>10</v>
      </c>
      <c r="M73" s="19">
        <v>11</v>
      </c>
      <c r="N73" s="19">
        <v>12</v>
      </c>
      <c r="O73" s="19">
        <v>13</v>
      </c>
      <c r="P73" s="19">
        <v>14</v>
      </c>
      <c r="Q73" s="19">
        <v>15</v>
      </c>
      <c r="R73" s="19">
        <v>16</v>
      </c>
      <c r="S73" s="19">
        <v>17</v>
      </c>
      <c r="T73" s="19">
        <v>18</v>
      </c>
      <c r="U73" s="19">
        <v>19</v>
      </c>
      <c r="V73" s="19">
        <v>20</v>
      </c>
      <c r="W73" s="19">
        <v>21</v>
      </c>
      <c r="X73" s="19">
        <v>22</v>
      </c>
      <c r="Y73" s="19">
        <v>23</v>
      </c>
      <c r="Z73" s="19">
        <v>24</v>
      </c>
      <c r="AA73" s="19">
        <v>25</v>
      </c>
      <c r="AB73" s="19">
        <v>26</v>
      </c>
      <c r="AC73" s="19">
        <v>27</v>
      </c>
      <c r="AD73" s="19">
        <v>28</v>
      </c>
      <c r="AE73" s="19">
        <v>29</v>
      </c>
      <c r="AF73" s="19">
        <v>30</v>
      </c>
      <c r="AG73" s="19">
        <v>31</v>
      </c>
      <c r="AH73" s="19">
        <v>32</v>
      </c>
      <c r="AI73" s="19">
        <v>33</v>
      </c>
      <c r="AJ73" s="19">
        <v>34</v>
      </c>
      <c r="AK73" s="19">
        <v>35</v>
      </c>
      <c r="AL73" s="19">
        <v>36</v>
      </c>
      <c r="AM73" s="19">
        <v>37</v>
      </c>
      <c r="AN73" s="19">
        <v>38</v>
      </c>
      <c r="AO73" s="19">
        <v>39</v>
      </c>
      <c r="AP73" s="19">
        <v>40</v>
      </c>
      <c r="AQ73" s="19">
        <v>41</v>
      </c>
      <c r="AR73" s="19">
        <v>42</v>
      </c>
      <c r="AS73" s="19">
        <v>43</v>
      </c>
      <c r="AT73" s="19">
        <v>44</v>
      </c>
      <c r="AU73" s="19">
        <v>45</v>
      </c>
      <c r="AV73" s="19">
        <v>46</v>
      </c>
      <c r="AW73" s="19">
        <v>47</v>
      </c>
      <c r="AX73" s="19">
        <v>48</v>
      </c>
      <c r="AY73" s="19">
        <v>49</v>
      </c>
      <c r="AZ73" s="30"/>
    </row>
    <row r="74" spans="1:52" ht="12.75" customHeight="1">
      <c r="A74" s="4" t="s">
        <v>53</v>
      </c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10"/>
    </row>
    <row r="75" spans="1:52" ht="12.75" customHeight="1">
      <c r="A75" s="4" t="s">
        <v>58</v>
      </c>
      <c r="B75" s="20">
        <f t="shared" ref="B75:AY75" si="14">$B$5*$P$5</f>
        <v>6.9222340000000007E-2</v>
      </c>
      <c r="C75" s="20">
        <f t="shared" si="14"/>
        <v>6.9222340000000007E-2</v>
      </c>
      <c r="D75" s="20">
        <f t="shared" si="14"/>
        <v>6.9222340000000007E-2</v>
      </c>
      <c r="E75" s="20">
        <f t="shared" si="14"/>
        <v>6.9222340000000007E-2</v>
      </c>
      <c r="F75" s="20">
        <f t="shared" si="14"/>
        <v>6.9222340000000007E-2</v>
      </c>
      <c r="G75" s="20">
        <f t="shared" si="14"/>
        <v>6.9222340000000007E-2</v>
      </c>
      <c r="H75" s="20">
        <f t="shared" si="14"/>
        <v>6.9222340000000007E-2</v>
      </c>
      <c r="I75" s="20">
        <f t="shared" si="14"/>
        <v>6.9222340000000007E-2</v>
      </c>
      <c r="J75" s="20">
        <f t="shared" si="14"/>
        <v>6.9222340000000007E-2</v>
      </c>
      <c r="K75" s="20">
        <f t="shared" si="14"/>
        <v>6.9222340000000007E-2</v>
      </c>
      <c r="L75" s="20">
        <f t="shared" si="14"/>
        <v>6.9222340000000007E-2</v>
      </c>
      <c r="M75" s="20">
        <f t="shared" si="14"/>
        <v>6.9222340000000007E-2</v>
      </c>
      <c r="N75" s="20">
        <f t="shared" si="14"/>
        <v>6.9222340000000007E-2</v>
      </c>
      <c r="O75" s="20">
        <f t="shared" si="14"/>
        <v>6.9222340000000007E-2</v>
      </c>
      <c r="P75" s="20">
        <f t="shared" si="14"/>
        <v>6.9222340000000007E-2</v>
      </c>
      <c r="Q75" s="20">
        <f t="shared" si="14"/>
        <v>6.9222340000000007E-2</v>
      </c>
      <c r="R75" s="20">
        <f t="shared" si="14"/>
        <v>6.9222340000000007E-2</v>
      </c>
      <c r="S75" s="20">
        <f t="shared" si="14"/>
        <v>6.9222340000000007E-2</v>
      </c>
      <c r="T75" s="20">
        <f t="shared" si="14"/>
        <v>6.9222340000000007E-2</v>
      </c>
      <c r="U75" s="20">
        <f t="shared" si="14"/>
        <v>6.9222340000000007E-2</v>
      </c>
      <c r="V75" s="20">
        <f t="shared" si="14"/>
        <v>6.9222340000000007E-2</v>
      </c>
      <c r="W75" s="20">
        <f t="shared" si="14"/>
        <v>6.9222340000000007E-2</v>
      </c>
      <c r="X75" s="20">
        <f t="shared" si="14"/>
        <v>6.9222340000000007E-2</v>
      </c>
      <c r="Y75" s="20">
        <f t="shared" si="14"/>
        <v>6.9222340000000007E-2</v>
      </c>
      <c r="Z75" s="20">
        <f t="shared" si="14"/>
        <v>6.9222340000000007E-2</v>
      </c>
      <c r="AA75" s="20">
        <f t="shared" si="14"/>
        <v>6.9222340000000007E-2</v>
      </c>
      <c r="AB75" s="20">
        <f t="shared" si="14"/>
        <v>6.9222340000000007E-2</v>
      </c>
      <c r="AC75" s="20">
        <f t="shared" si="14"/>
        <v>6.9222340000000007E-2</v>
      </c>
      <c r="AD75" s="20">
        <f t="shared" si="14"/>
        <v>6.9222340000000007E-2</v>
      </c>
      <c r="AE75" s="20">
        <f t="shared" si="14"/>
        <v>6.9222340000000007E-2</v>
      </c>
      <c r="AF75" s="20">
        <f t="shared" si="14"/>
        <v>6.9222340000000007E-2</v>
      </c>
      <c r="AG75" s="20">
        <f t="shared" si="14"/>
        <v>6.9222340000000007E-2</v>
      </c>
      <c r="AH75" s="20">
        <f t="shared" si="14"/>
        <v>6.9222340000000007E-2</v>
      </c>
      <c r="AI75" s="20">
        <f t="shared" si="14"/>
        <v>6.9222340000000007E-2</v>
      </c>
      <c r="AJ75" s="20">
        <f t="shared" si="14"/>
        <v>6.9222340000000007E-2</v>
      </c>
      <c r="AK75" s="20">
        <f t="shared" si="14"/>
        <v>6.9222340000000007E-2</v>
      </c>
      <c r="AL75" s="20">
        <f t="shared" si="14"/>
        <v>6.9222340000000007E-2</v>
      </c>
      <c r="AM75" s="20">
        <f t="shared" si="14"/>
        <v>6.9222340000000007E-2</v>
      </c>
      <c r="AN75" s="20">
        <f t="shared" si="14"/>
        <v>6.9222340000000007E-2</v>
      </c>
      <c r="AO75" s="20">
        <f t="shared" si="14"/>
        <v>6.9222340000000007E-2</v>
      </c>
      <c r="AP75" s="20">
        <f t="shared" si="14"/>
        <v>6.9222340000000007E-2</v>
      </c>
      <c r="AQ75" s="20">
        <f t="shared" si="14"/>
        <v>6.9222340000000007E-2</v>
      </c>
      <c r="AR75" s="20">
        <f t="shared" si="14"/>
        <v>6.9222340000000007E-2</v>
      </c>
      <c r="AS75" s="20">
        <f t="shared" si="14"/>
        <v>6.9222340000000007E-2</v>
      </c>
      <c r="AT75" s="20">
        <f t="shared" si="14"/>
        <v>6.9222340000000007E-2</v>
      </c>
      <c r="AU75" s="20">
        <f t="shared" si="14"/>
        <v>6.9222340000000007E-2</v>
      </c>
      <c r="AV75" s="20">
        <f t="shared" si="14"/>
        <v>6.9222340000000007E-2</v>
      </c>
      <c r="AW75" s="20">
        <f t="shared" si="14"/>
        <v>6.9222340000000007E-2</v>
      </c>
      <c r="AX75" s="20">
        <f t="shared" si="14"/>
        <v>6.9222340000000007E-2</v>
      </c>
      <c r="AY75" s="20">
        <f t="shared" si="14"/>
        <v>6.9222340000000007E-2</v>
      </c>
      <c r="AZ75" s="18"/>
    </row>
    <row r="76" spans="1:52" ht="12.75" customHeight="1">
      <c r="A76" s="4" t="s">
        <v>62</v>
      </c>
      <c r="B76" s="4">
        <f>P6*B6</f>
        <v>418.12799999999999</v>
      </c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10"/>
    </row>
    <row r="77" spans="1:52" ht="12.75" customHeight="1">
      <c r="A77" s="4" t="s">
        <v>64</v>
      </c>
      <c r="B77" s="4"/>
      <c r="C77" s="20">
        <f t="shared" ref="C77:AY77" si="15">$P$7*$B$7</f>
        <v>4.4678999999999993</v>
      </c>
      <c r="D77" s="20">
        <f t="shared" si="15"/>
        <v>4.4678999999999993</v>
      </c>
      <c r="E77" s="20">
        <f t="shared" si="15"/>
        <v>4.4678999999999993</v>
      </c>
      <c r="F77" s="20">
        <f t="shared" si="15"/>
        <v>4.4678999999999993</v>
      </c>
      <c r="G77" s="20">
        <f t="shared" si="15"/>
        <v>4.4678999999999993</v>
      </c>
      <c r="H77" s="20">
        <f t="shared" si="15"/>
        <v>4.4678999999999993</v>
      </c>
      <c r="I77" s="20">
        <f t="shared" si="15"/>
        <v>4.4678999999999993</v>
      </c>
      <c r="J77" s="20">
        <f t="shared" si="15"/>
        <v>4.4678999999999993</v>
      </c>
      <c r="K77" s="20">
        <f t="shared" si="15"/>
        <v>4.4678999999999993</v>
      </c>
      <c r="L77" s="20">
        <f t="shared" si="15"/>
        <v>4.4678999999999993</v>
      </c>
      <c r="M77" s="20">
        <f t="shared" si="15"/>
        <v>4.4678999999999993</v>
      </c>
      <c r="N77" s="20">
        <f t="shared" si="15"/>
        <v>4.4678999999999993</v>
      </c>
      <c r="O77" s="20">
        <f t="shared" si="15"/>
        <v>4.4678999999999993</v>
      </c>
      <c r="P77" s="20">
        <f t="shared" si="15"/>
        <v>4.4678999999999993</v>
      </c>
      <c r="Q77" s="20">
        <f t="shared" si="15"/>
        <v>4.4678999999999993</v>
      </c>
      <c r="R77" s="20">
        <f t="shared" si="15"/>
        <v>4.4678999999999993</v>
      </c>
      <c r="S77" s="20">
        <f t="shared" si="15"/>
        <v>4.4678999999999993</v>
      </c>
      <c r="T77" s="20">
        <f t="shared" si="15"/>
        <v>4.4678999999999993</v>
      </c>
      <c r="U77" s="20">
        <f t="shared" si="15"/>
        <v>4.4678999999999993</v>
      </c>
      <c r="V77" s="20">
        <f t="shared" si="15"/>
        <v>4.4678999999999993</v>
      </c>
      <c r="W77" s="20">
        <f t="shared" si="15"/>
        <v>4.4678999999999993</v>
      </c>
      <c r="X77" s="20">
        <f t="shared" si="15"/>
        <v>4.4678999999999993</v>
      </c>
      <c r="Y77" s="20">
        <f t="shared" si="15"/>
        <v>4.4678999999999993</v>
      </c>
      <c r="Z77" s="20">
        <f t="shared" si="15"/>
        <v>4.4678999999999993</v>
      </c>
      <c r="AA77" s="20">
        <f t="shared" si="15"/>
        <v>4.4678999999999993</v>
      </c>
      <c r="AB77" s="20">
        <f t="shared" si="15"/>
        <v>4.4678999999999993</v>
      </c>
      <c r="AC77" s="20">
        <f t="shared" si="15"/>
        <v>4.4678999999999993</v>
      </c>
      <c r="AD77" s="20">
        <f t="shared" si="15"/>
        <v>4.4678999999999993</v>
      </c>
      <c r="AE77" s="20">
        <f t="shared" si="15"/>
        <v>4.4678999999999993</v>
      </c>
      <c r="AF77" s="20">
        <f t="shared" si="15"/>
        <v>4.4678999999999993</v>
      </c>
      <c r="AG77" s="20">
        <f t="shared" si="15"/>
        <v>4.4678999999999993</v>
      </c>
      <c r="AH77" s="20">
        <f t="shared" si="15"/>
        <v>4.4678999999999993</v>
      </c>
      <c r="AI77" s="20">
        <f t="shared" si="15"/>
        <v>4.4678999999999993</v>
      </c>
      <c r="AJ77" s="20">
        <f t="shared" si="15"/>
        <v>4.4678999999999993</v>
      </c>
      <c r="AK77" s="20">
        <f t="shared" si="15"/>
        <v>4.4678999999999993</v>
      </c>
      <c r="AL77" s="20">
        <f t="shared" si="15"/>
        <v>4.4678999999999993</v>
      </c>
      <c r="AM77" s="20">
        <f t="shared" si="15"/>
        <v>4.4678999999999993</v>
      </c>
      <c r="AN77" s="20">
        <f t="shared" si="15"/>
        <v>4.4678999999999993</v>
      </c>
      <c r="AO77" s="20">
        <f t="shared" si="15"/>
        <v>4.4678999999999993</v>
      </c>
      <c r="AP77" s="20">
        <f t="shared" si="15"/>
        <v>4.4678999999999993</v>
      </c>
      <c r="AQ77" s="20">
        <f t="shared" si="15"/>
        <v>4.4678999999999993</v>
      </c>
      <c r="AR77" s="20">
        <f t="shared" si="15"/>
        <v>4.4678999999999993</v>
      </c>
      <c r="AS77" s="20">
        <f t="shared" si="15"/>
        <v>4.4678999999999993</v>
      </c>
      <c r="AT77" s="20">
        <f t="shared" si="15"/>
        <v>4.4678999999999993</v>
      </c>
      <c r="AU77" s="20">
        <f t="shared" si="15"/>
        <v>4.4678999999999993</v>
      </c>
      <c r="AV77" s="20">
        <f t="shared" si="15"/>
        <v>4.4678999999999993</v>
      </c>
      <c r="AW77" s="20">
        <f t="shared" si="15"/>
        <v>4.4678999999999993</v>
      </c>
      <c r="AX77" s="20">
        <f t="shared" si="15"/>
        <v>4.4678999999999993</v>
      </c>
      <c r="AY77" s="20">
        <f t="shared" si="15"/>
        <v>4.4678999999999993</v>
      </c>
      <c r="AZ77" s="18"/>
    </row>
    <row r="78" spans="1:52" ht="12.75" customHeight="1">
      <c r="A78" s="21" t="s">
        <v>142</v>
      </c>
      <c r="B78" s="23">
        <f t="shared" ref="B78:AY78" si="16">SUM(B74:B77)</f>
        <v>418.19722234</v>
      </c>
      <c r="C78" s="23">
        <f t="shared" si="16"/>
        <v>4.5371223399999989</v>
      </c>
      <c r="D78" s="23">
        <f t="shared" si="16"/>
        <v>4.5371223399999989</v>
      </c>
      <c r="E78" s="23">
        <f t="shared" si="16"/>
        <v>4.5371223399999989</v>
      </c>
      <c r="F78" s="23">
        <f t="shared" si="16"/>
        <v>4.5371223399999989</v>
      </c>
      <c r="G78" s="23">
        <f t="shared" si="16"/>
        <v>4.5371223399999989</v>
      </c>
      <c r="H78" s="23">
        <f t="shared" si="16"/>
        <v>4.5371223399999989</v>
      </c>
      <c r="I78" s="23">
        <f t="shared" si="16"/>
        <v>4.5371223399999989</v>
      </c>
      <c r="J78" s="23">
        <f t="shared" si="16"/>
        <v>4.5371223399999989</v>
      </c>
      <c r="K78" s="23">
        <f t="shared" si="16"/>
        <v>4.5371223399999989</v>
      </c>
      <c r="L78" s="23">
        <f t="shared" si="16"/>
        <v>4.5371223399999989</v>
      </c>
      <c r="M78" s="23">
        <f t="shared" si="16"/>
        <v>4.5371223399999989</v>
      </c>
      <c r="N78" s="23">
        <f t="shared" si="16"/>
        <v>4.5371223399999989</v>
      </c>
      <c r="O78" s="23">
        <f t="shared" si="16"/>
        <v>4.5371223399999989</v>
      </c>
      <c r="P78" s="23">
        <f t="shared" si="16"/>
        <v>4.5371223399999989</v>
      </c>
      <c r="Q78" s="23">
        <f t="shared" si="16"/>
        <v>4.5371223399999989</v>
      </c>
      <c r="R78" s="23">
        <f t="shared" si="16"/>
        <v>4.5371223399999989</v>
      </c>
      <c r="S78" s="23">
        <f t="shared" si="16"/>
        <v>4.5371223399999989</v>
      </c>
      <c r="T78" s="23">
        <f t="shared" si="16"/>
        <v>4.5371223399999989</v>
      </c>
      <c r="U78" s="23">
        <f t="shared" si="16"/>
        <v>4.5371223399999989</v>
      </c>
      <c r="V78" s="23">
        <f t="shared" si="16"/>
        <v>4.5371223399999989</v>
      </c>
      <c r="W78" s="23">
        <f t="shared" si="16"/>
        <v>4.5371223399999989</v>
      </c>
      <c r="X78" s="23">
        <f t="shared" si="16"/>
        <v>4.5371223399999989</v>
      </c>
      <c r="Y78" s="23">
        <f t="shared" si="16"/>
        <v>4.5371223399999989</v>
      </c>
      <c r="Z78" s="23">
        <f t="shared" si="16"/>
        <v>4.5371223399999989</v>
      </c>
      <c r="AA78" s="23">
        <f t="shared" si="16"/>
        <v>4.5371223399999989</v>
      </c>
      <c r="AB78" s="23">
        <f t="shared" si="16"/>
        <v>4.5371223399999989</v>
      </c>
      <c r="AC78" s="23">
        <f t="shared" si="16"/>
        <v>4.5371223399999989</v>
      </c>
      <c r="AD78" s="23">
        <f t="shared" si="16"/>
        <v>4.5371223399999989</v>
      </c>
      <c r="AE78" s="23">
        <f t="shared" si="16"/>
        <v>4.5371223399999989</v>
      </c>
      <c r="AF78" s="23">
        <f t="shared" si="16"/>
        <v>4.5371223399999989</v>
      </c>
      <c r="AG78" s="23">
        <f t="shared" si="16"/>
        <v>4.5371223399999989</v>
      </c>
      <c r="AH78" s="23">
        <f t="shared" si="16"/>
        <v>4.5371223399999989</v>
      </c>
      <c r="AI78" s="23">
        <f t="shared" si="16"/>
        <v>4.5371223399999989</v>
      </c>
      <c r="AJ78" s="23">
        <f t="shared" si="16"/>
        <v>4.5371223399999989</v>
      </c>
      <c r="AK78" s="23">
        <f t="shared" si="16"/>
        <v>4.5371223399999989</v>
      </c>
      <c r="AL78" s="23">
        <f t="shared" si="16"/>
        <v>4.5371223399999989</v>
      </c>
      <c r="AM78" s="23">
        <f t="shared" si="16"/>
        <v>4.5371223399999989</v>
      </c>
      <c r="AN78" s="23">
        <f t="shared" si="16"/>
        <v>4.5371223399999989</v>
      </c>
      <c r="AO78" s="23">
        <f t="shared" si="16"/>
        <v>4.5371223399999989</v>
      </c>
      <c r="AP78" s="23">
        <f t="shared" si="16"/>
        <v>4.5371223399999989</v>
      </c>
      <c r="AQ78" s="23">
        <f t="shared" si="16"/>
        <v>4.5371223399999989</v>
      </c>
      <c r="AR78" s="23">
        <f t="shared" si="16"/>
        <v>4.5371223399999989</v>
      </c>
      <c r="AS78" s="23">
        <f t="shared" si="16"/>
        <v>4.5371223399999989</v>
      </c>
      <c r="AT78" s="23">
        <f t="shared" si="16"/>
        <v>4.5371223399999989</v>
      </c>
      <c r="AU78" s="23">
        <f t="shared" si="16"/>
        <v>4.5371223399999989</v>
      </c>
      <c r="AV78" s="23">
        <f t="shared" si="16"/>
        <v>4.5371223399999989</v>
      </c>
      <c r="AW78" s="23">
        <f t="shared" si="16"/>
        <v>4.5371223399999989</v>
      </c>
      <c r="AX78" s="23">
        <f t="shared" si="16"/>
        <v>4.5371223399999989</v>
      </c>
      <c r="AY78" s="23">
        <f t="shared" si="16"/>
        <v>4.5371223399999989</v>
      </c>
      <c r="AZ78" s="18"/>
    </row>
    <row r="79" spans="1:52" ht="12.75" customHeight="1">
      <c r="A79" s="24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  <c r="AB79" s="25"/>
      <c r="AC79" s="25"/>
      <c r="AD79" s="25"/>
      <c r="AE79" s="25"/>
      <c r="AF79" s="25"/>
      <c r="AG79" s="25"/>
      <c r="AH79" s="25"/>
      <c r="AI79" s="25"/>
      <c r="AJ79" s="25"/>
      <c r="AK79" s="25"/>
      <c r="AL79" s="25"/>
      <c r="AM79" s="25"/>
      <c r="AN79" s="25"/>
      <c r="AO79" s="25"/>
      <c r="AP79" s="25"/>
      <c r="AQ79" s="25"/>
      <c r="AR79" s="25"/>
      <c r="AS79" s="25"/>
      <c r="AT79" s="25"/>
      <c r="AU79" s="25"/>
      <c r="AV79" s="25"/>
      <c r="AW79" s="25"/>
      <c r="AX79" s="25"/>
      <c r="AY79" s="25"/>
      <c r="AZ79" s="10"/>
    </row>
    <row r="80" spans="1:52" ht="12.75" customHeight="1">
      <c r="A80" s="4" t="s">
        <v>69</v>
      </c>
      <c r="B80" s="26">
        <v>0</v>
      </c>
      <c r="C80" s="26">
        <v>11.478</v>
      </c>
      <c r="D80" s="26">
        <v>0</v>
      </c>
      <c r="E80" s="26">
        <v>13.141</v>
      </c>
      <c r="F80" s="26">
        <v>0</v>
      </c>
      <c r="G80" s="26">
        <v>15.045</v>
      </c>
      <c r="H80" s="26">
        <v>0</v>
      </c>
      <c r="I80" s="26">
        <v>17.225999999999999</v>
      </c>
      <c r="J80" s="26">
        <v>0</v>
      </c>
      <c r="K80" s="26">
        <v>19.722000000000001</v>
      </c>
      <c r="L80" s="26">
        <v>130.04300000000001</v>
      </c>
      <c r="M80" s="26">
        <v>22.579000000000001</v>
      </c>
      <c r="N80" s="26">
        <v>0</v>
      </c>
      <c r="O80" s="26">
        <v>25.850999999999999</v>
      </c>
      <c r="P80" s="26">
        <v>0</v>
      </c>
      <c r="Q80" s="26">
        <v>29.597000000000001</v>
      </c>
      <c r="R80" s="26">
        <v>0</v>
      </c>
      <c r="S80" s="26">
        <v>33.884999999999998</v>
      </c>
      <c r="T80" s="26">
        <v>0</v>
      </c>
      <c r="U80" s="26">
        <v>38.795000000000002</v>
      </c>
      <c r="V80" s="26">
        <v>290.38299999999998</v>
      </c>
      <c r="W80" s="26">
        <v>44.417000000000002</v>
      </c>
      <c r="X80" s="26">
        <v>0</v>
      </c>
      <c r="Y80" s="26">
        <v>50.853000000000002</v>
      </c>
      <c r="Z80" s="26">
        <v>0</v>
      </c>
      <c r="AA80" s="26">
        <v>58.220999999999997</v>
      </c>
      <c r="AB80" s="26">
        <v>0</v>
      </c>
      <c r="AC80" s="26">
        <v>66.658000000000001</v>
      </c>
      <c r="AD80" s="26">
        <v>0</v>
      </c>
      <c r="AE80" s="26">
        <v>76.316000000000003</v>
      </c>
      <c r="AF80" s="26">
        <v>503.22399999999999</v>
      </c>
      <c r="AG80" s="26">
        <v>87.373999999999995</v>
      </c>
      <c r="AH80" s="26">
        <v>0</v>
      </c>
      <c r="AI80" s="26">
        <v>100.035</v>
      </c>
      <c r="AJ80" s="26">
        <v>0</v>
      </c>
      <c r="AK80" s="26">
        <v>114.53</v>
      </c>
      <c r="AL80" s="26">
        <v>0</v>
      </c>
      <c r="AM80" s="26">
        <v>131.126</v>
      </c>
      <c r="AN80" s="26">
        <v>0</v>
      </c>
      <c r="AO80" s="26">
        <v>150.126</v>
      </c>
      <c r="AP80" s="31">
        <v>3959.6750000000002</v>
      </c>
      <c r="AQ80" s="26">
        <v>171.87899999999999</v>
      </c>
      <c r="AR80" s="26">
        <v>0</v>
      </c>
      <c r="AS80" s="26">
        <v>196.78399999999999</v>
      </c>
      <c r="AT80" s="26">
        <v>0</v>
      </c>
      <c r="AU80" s="26">
        <v>225.298</v>
      </c>
      <c r="AV80" s="26">
        <v>0</v>
      </c>
      <c r="AW80" s="26">
        <v>257.94400000000002</v>
      </c>
      <c r="AX80" s="26">
        <v>0</v>
      </c>
      <c r="AY80" s="26">
        <v>295.32</v>
      </c>
      <c r="AZ80" s="10"/>
    </row>
    <row r="81" spans="1:52" ht="12.75" customHeight="1">
      <c r="A81" s="6" t="s">
        <v>73</v>
      </c>
      <c r="B81" s="20">
        <f t="shared" ref="B81:AY81" si="17">$B$19*$P$5</f>
        <v>6.8418656899999997</v>
      </c>
      <c r="C81" s="20">
        <f t="shared" si="17"/>
        <v>6.8418656899999997</v>
      </c>
      <c r="D81" s="20">
        <f t="shared" si="17"/>
        <v>6.8418656899999997</v>
      </c>
      <c r="E81" s="20">
        <f t="shared" si="17"/>
        <v>6.8418656899999997</v>
      </c>
      <c r="F81" s="20">
        <f t="shared" si="17"/>
        <v>6.8418656899999997</v>
      </c>
      <c r="G81" s="20">
        <f t="shared" si="17"/>
        <v>6.8418656899999997</v>
      </c>
      <c r="H81" s="20">
        <f t="shared" si="17"/>
        <v>6.8418656899999997</v>
      </c>
      <c r="I81" s="20">
        <f t="shared" si="17"/>
        <v>6.8418656899999997</v>
      </c>
      <c r="J81" s="20">
        <f t="shared" si="17"/>
        <v>6.8418656899999997</v>
      </c>
      <c r="K81" s="20">
        <f t="shared" si="17"/>
        <v>6.8418656899999997</v>
      </c>
      <c r="L81" s="20">
        <f t="shared" si="17"/>
        <v>6.8418656899999997</v>
      </c>
      <c r="M81" s="20">
        <f t="shared" si="17"/>
        <v>6.8418656899999997</v>
      </c>
      <c r="N81" s="20">
        <f t="shared" si="17"/>
        <v>6.8418656899999997</v>
      </c>
      <c r="O81" s="20">
        <f t="shared" si="17"/>
        <v>6.8418656899999997</v>
      </c>
      <c r="P81" s="20">
        <f t="shared" si="17"/>
        <v>6.8418656899999997</v>
      </c>
      <c r="Q81" s="20">
        <f t="shared" si="17"/>
        <v>6.8418656899999997</v>
      </c>
      <c r="R81" s="20">
        <f t="shared" si="17"/>
        <v>6.8418656899999997</v>
      </c>
      <c r="S81" s="20">
        <f t="shared" si="17"/>
        <v>6.8418656899999997</v>
      </c>
      <c r="T81" s="20">
        <f t="shared" si="17"/>
        <v>6.8418656899999997</v>
      </c>
      <c r="U81" s="20">
        <f t="shared" si="17"/>
        <v>6.8418656899999997</v>
      </c>
      <c r="V81" s="20">
        <f t="shared" si="17"/>
        <v>6.8418656899999997</v>
      </c>
      <c r="W81" s="20">
        <f t="shared" si="17"/>
        <v>6.8418656899999997</v>
      </c>
      <c r="X81" s="20">
        <f t="shared" si="17"/>
        <v>6.8418656899999997</v>
      </c>
      <c r="Y81" s="20">
        <f t="shared" si="17"/>
        <v>6.8418656899999997</v>
      </c>
      <c r="Z81" s="20">
        <f t="shared" si="17"/>
        <v>6.8418656899999997</v>
      </c>
      <c r="AA81" s="20">
        <f t="shared" si="17"/>
        <v>6.8418656899999997</v>
      </c>
      <c r="AB81" s="20">
        <f t="shared" si="17"/>
        <v>6.8418656899999997</v>
      </c>
      <c r="AC81" s="20">
        <f t="shared" si="17"/>
        <v>6.8418656899999997</v>
      </c>
      <c r="AD81" s="20">
        <f t="shared" si="17"/>
        <v>6.8418656899999997</v>
      </c>
      <c r="AE81" s="20">
        <f t="shared" si="17"/>
        <v>6.8418656899999997</v>
      </c>
      <c r="AF81" s="20">
        <f t="shared" si="17"/>
        <v>6.8418656899999997</v>
      </c>
      <c r="AG81" s="20">
        <f t="shared" si="17"/>
        <v>6.8418656899999997</v>
      </c>
      <c r="AH81" s="20">
        <f t="shared" si="17"/>
        <v>6.8418656899999997</v>
      </c>
      <c r="AI81" s="20">
        <f t="shared" si="17"/>
        <v>6.8418656899999997</v>
      </c>
      <c r="AJ81" s="20">
        <f t="shared" si="17"/>
        <v>6.8418656899999997</v>
      </c>
      <c r="AK81" s="20">
        <f t="shared" si="17"/>
        <v>6.8418656899999997</v>
      </c>
      <c r="AL81" s="20">
        <f t="shared" si="17"/>
        <v>6.8418656899999997</v>
      </c>
      <c r="AM81" s="20">
        <f t="shared" si="17"/>
        <v>6.8418656899999997</v>
      </c>
      <c r="AN81" s="20">
        <f t="shared" si="17"/>
        <v>6.8418656899999997</v>
      </c>
      <c r="AO81" s="20">
        <f t="shared" si="17"/>
        <v>6.8418656899999997</v>
      </c>
      <c r="AP81" s="20">
        <f t="shared" si="17"/>
        <v>6.8418656899999997</v>
      </c>
      <c r="AQ81" s="20">
        <f t="shared" si="17"/>
        <v>6.8418656899999997</v>
      </c>
      <c r="AR81" s="20">
        <f t="shared" si="17"/>
        <v>6.8418656899999997</v>
      </c>
      <c r="AS81" s="20">
        <f t="shared" si="17"/>
        <v>6.8418656899999997</v>
      </c>
      <c r="AT81" s="20">
        <f t="shared" si="17"/>
        <v>6.8418656899999997</v>
      </c>
      <c r="AU81" s="20">
        <f t="shared" si="17"/>
        <v>6.8418656899999997</v>
      </c>
      <c r="AV81" s="20">
        <f t="shared" si="17"/>
        <v>6.8418656899999997</v>
      </c>
      <c r="AW81" s="20">
        <f t="shared" si="17"/>
        <v>6.8418656899999997</v>
      </c>
      <c r="AX81" s="20">
        <f t="shared" si="17"/>
        <v>6.8418656899999997</v>
      </c>
      <c r="AY81" s="20">
        <f t="shared" si="17"/>
        <v>6.8418656899999997</v>
      </c>
      <c r="AZ81" s="18"/>
    </row>
    <row r="82" spans="1:52" ht="12.75" customHeight="1">
      <c r="A82" s="4" t="s">
        <v>75</v>
      </c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20">
        <v>884.88442459999999</v>
      </c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20">
        <v>884.88442459999999</v>
      </c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10"/>
    </row>
    <row r="83" spans="1:52" ht="12.75" customHeight="1">
      <c r="A83" s="13" t="s">
        <v>77</v>
      </c>
      <c r="B83" s="20">
        <f t="shared" ref="B83:AY83" si="18">$B$21*$P$5*$E$14</f>
        <v>1.1210499300000001</v>
      </c>
      <c r="C83" s="20">
        <f t="shared" si="18"/>
        <v>1.1210499300000001</v>
      </c>
      <c r="D83" s="20">
        <f t="shared" si="18"/>
        <v>1.1210499300000001</v>
      </c>
      <c r="E83" s="20">
        <f t="shared" si="18"/>
        <v>1.1210499300000001</v>
      </c>
      <c r="F83" s="20">
        <f t="shared" si="18"/>
        <v>1.1210499300000001</v>
      </c>
      <c r="G83" s="20">
        <f t="shared" si="18"/>
        <v>1.1210499300000001</v>
      </c>
      <c r="H83" s="20">
        <f t="shared" si="18"/>
        <v>1.1210499300000001</v>
      </c>
      <c r="I83" s="20">
        <f t="shared" si="18"/>
        <v>1.1210499300000001</v>
      </c>
      <c r="J83" s="20">
        <f t="shared" si="18"/>
        <v>1.1210499300000001</v>
      </c>
      <c r="K83" s="20">
        <f t="shared" si="18"/>
        <v>1.1210499300000001</v>
      </c>
      <c r="L83" s="20">
        <f t="shared" si="18"/>
        <v>1.1210499300000001</v>
      </c>
      <c r="M83" s="20">
        <f t="shared" si="18"/>
        <v>1.1210499300000001</v>
      </c>
      <c r="N83" s="20">
        <f t="shared" si="18"/>
        <v>1.1210499300000001</v>
      </c>
      <c r="O83" s="20">
        <f t="shared" si="18"/>
        <v>1.1210499300000001</v>
      </c>
      <c r="P83" s="20">
        <f t="shared" si="18"/>
        <v>1.1210499300000001</v>
      </c>
      <c r="Q83" s="20">
        <f t="shared" si="18"/>
        <v>1.1210499300000001</v>
      </c>
      <c r="R83" s="20">
        <f t="shared" si="18"/>
        <v>1.1210499300000001</v>
      </c>
      <c r="S83" s="20">
        <f t="shared" si="18"/>
        <v>1.1210499300000001</v>
      </c>
      <c r="T83" s="20">
        <f t="shared" si="18"/>
        <v>1.1210499300000001</v>
      </c>
      <c r="U83" s="20">
        <f t="shared" si="18"/>
        <v>1.1210499300000001</v>
      </c>
      <c r="V83" s="20">
        <f t="shared" si="18"/>
        <v>1.1210499300000001</v>
      </c>
      <c r="W83" s="20">
        <f t="shared" si="18"/>
        <v>1.1210499300000001</v>
      </c>
      <c r="X83" s="20">
        <f t="shared" si="18"/>
        <v>1.1210499300000001</v>
      </c>
      <c r="Y83" s="20">
        <f t="shared" si="18"/>
        <v>1.1210499300000001</v>
      </c>
      <c r="Z83" s="20">
        <f t="shared" si="18"/>
        <v>1.1210499300000001</v>
      </c>
      <c r="AA83" s="20">
        <f t="shared" si="18"/>
        <v>1.1210499300000001</v>
      </c>
      <c r="AB83" s="20">
        <f t="shared" si="18"/>
        <v>1.1210499300000001</v>
      </c>
      <c r="AC83" s="20">
        <f t="shared" si="18"/>
        <v>1.1210499300000001</v>
      </c>
      <c r="AD83" s="20">
        <f t="shared" si="18"/>
        <v>1.1210499300000001</v>
      </c>
      <c r="AE83" s="20">
        <f t="shared" si="18"/>
        <v>1.1210499300000001</v>
      </c>
      <c r="AF83" s="20">
        <f t="shared" si="18"/>
        <v>1.1210499300000001</v>
      </c>
      <c r="AG83" s="20">
        <f t="shared" si="18"/>
        <v>1.1210499300000001</v>
      </c>
      <c r="AH83" s="20">
        <f t="shared" si="18"/>
        <v>1.1210499300000001</v>
      </c>
      <c r="AI83" s="20">
        <f t="shared" si="18"/>
        <v>1.1210499300000001</v>
      </c>
      <c r="AJ83" s="20">
        <f t="shared" si="18"/>
        <v>1.1210499300000001</v>
      </c>
      <c r="AK83" s="20">
        <f t="shared" si="18"/>
        <v>1.1210499300000001</v>
      </c>
      <c r="AL83" s="20">
        <f t="shared" si="18"/>
        <v>1.1210499300000001</v>
      </c>
      <c r="AM83" s="20">
        <f t="shared" si="18"/>
        <v>1.1210499300000001</v>
      </c>
      <c r="AN83" s="20">
        <f t="shared" si="18"/>
        <v>1.1210499300000001</v>
      </c>
      <c r="AO83" s="20">
        <f t="shared" si="18"/>
        <v>1.1210499300000001</v>
      </c>
      <c r="AP83" s="20">
        <f t="shared" si="18"/>
        <v>1.1210499300000001</v>
      </c>
      <c r="AQ83" s="20">
        <f t="shared" si="18"/>
        <v>1.1210499300000001</v>
      </c>
      <c r="AR83" s="20">
        <f t="shared" si="18"/>
        <v>1.1210499300000001</v>
      </c>
      <c r="AS83" s="20">
        <f t="shared" si="18"/>
        <v>1.1210499300000001</v>
      </c>
      <c r="AT83" s="20">
        <f t="shared" si="18"/>
        <v>1.1210499300000001</v>
      </c>
      <c r="AU83" s="20">
        <f t="shared" si="18"/>
        <v>1.1210499300000001</v>
      </c>
      <c r="AV83" s="20">
        <f t="shared" si="18"/>
        <v>1.1210499300000001</v>
      </c>
      <c r="AW83" s="20">
        <f t="shared" si="18"/>
        <v>1.1210499300000001</v>
      </c>
      <c r="AX83" s="20">
        <f t="shared" si="18"/>
        <v>1.1210499300000001</v>
      </c>
      <c r="AY83" s="20">
        <f t="shared" si="18"/>
        <v>1.1210499300000001</v>
      </c>
      <c r="AZ83" s="18"/>
    </row>
    <row r="84" spans="1:52" ht="12.75" customHeight="1">
      <c r="A84" s="2" t="s">
        <v>143</v>
      </c>
      <c r="B84" s="20">
        <f t="shared" ref="B84:AY84" si="19">SUM(B80:B83)</f>
        <v>7.9629156199999995</v>
      </c>
      <c r="C84" s="20">
        <f t="shared" si="19"/>
        <v>19.440915620000002</v>
      </c>
      <c r="D84" s="20">
        <f t="shared" si="19"/>
        <v>7.9629156199999995</v>
      </c>
      <c r="E84" s="20">
        <f t="shared" si="19"/>
        <v>21.103915620000002</v>
      </c>
      <c r="F84" s="20">
        <f t="shared" si="19"/>
        <v>7.9629156199999995</v>
      </c>
      <c r="G84" s="20">
        <f t="shared" si="19"/>
        <v>23.007915620000002</v>
      </c>
      <c r="H84" s="20">
        <f t="shared" si="19"/>
        <v>7.9629156199999995</v>
      </c>
      <c r="I84" s="20">
        <f t="shared" si="19"/>
        <v>25.18891562</v>
      </c>
      <c r="J84" s="20">
        <f t="shared" si="19"/>
        <v>7.9629156199999995</v>
      </c>
      <c r="K84" s="20">
        <f t="shared" si="19"/>
        <v>27.684915620000002</v>
      </c>
      <c r="L84" s="20">
        <f t="shared" si="19"/>
        <v>138.00591562</v>
      </c>
      <c r="M84" s="20">
        <f t="shared" si="19"/>
        <v>30.541915620000001</v>
      </c>
      <c r="N84" s="20">
        <f t="shared" si="19"/>
        <v>7.9629156199999995</v>
      </c>
      <c r="O84" s="20">
        <f t="shared" si="19"/>
        <v>33.813915619999996</v>
      </c>
      <c r="P84" s="20">
        <f t="shared" si="19"/>
        <v>7.9629156199999995</v>
      </c>
      <c r="Q84" s="20">
        <f t="shared" si="19"/>
        <v>37.559915619999998</v>
      </c>
      <c r="R84" s="20">
        <f t="shared" si="19"/>
        <v>7.9629156199999995</v>
      </c>
      <c r="S84" s="20">
        <f t="shared" si="19"/>
        <v>41.847915619999995</v>
      </c>
      <c r="T84" s="20">
        <f t="shared" si="19"/>
        <v>7.9629156199999995</v>
      </c>
      <c r="U84" s="20">
        <f t="shared" si="19"/>
        <v>931.64234022000005</v>
      </c>
      <c r="V84" s="20">
        <f t="shared" si="19"/>
        <v>298.34591562000003</v>
      </c>
      <c r="W84" s="20">
        <f t="shared" si="19"/>
        <v>52.379915619999998</v>
      </c>
      <c r="X84" s="20">
        <f t="shared" si="19"/>
        <v>7.9629156199999995</v>
      </c>
      <c r="Y84" s="20">
        <f t="shared" si="19"/>
        <v>58.815915619999998</v>
      </c>
      <c r="Z84" s="20">
        <f t="shared" si="19"/>
        <v>7.9629156199999995</v>
      </c>
      <c r="AA84" s="20">
        <f t="shared" si="19"/>
        <v>66.183915619999993</v>
      </c>
      <c r="AB84" s="20">
        <f t="shared" si="19"/>
        <v>7.9629156199999995</v>
      </c>
      <c r="AC84" s="20">
        <f t="shared" si="19"/>
        <v>74.620915620000005</v>
      </c>
      <c r="AD84" s="20">
        <f t="shared" si="19"/>
        <v>7.9629156199999995</v>
      </c>
      <c r="AE84" s="20">
        <f t="shared" si="19"/>
        <v>84.278915620000006</v>
      </c>
      <c r="AF84" s="20">
        <f t="shared" si="19"/>
        <v>511.18691562000004</v>
      </c>
      <c r="AG84" s="20">
        <f t="shared" si="19"/>
        <v>95.336915619999999</v>
      </c>
      <c r="AH84" s="20">
        <f t="shared" si="19"/>
        <v>7.9629156199999995</v>
      </c>
      <c r="AI84" s="20">
        <f t="shared" si="19"/>
        <v>107.99791562</v>
      </c>
      <c r="AJ84" s="20">
        <f t="shared" si="19"/>
        <v>7.9629156199999995</v>
      </c>
      <c r="AK84" s="20">
        <f t="shared" si="19"/>
        <v>122.49291562000001</v>
      </c>
      <c r="AL84" s="20">
        <f t="shared" si="19"/>
        <v>7.9629156199999995</v>
      </c>
      <c r="AM84" s="20">
        <f t="shared" si="19"/>
        <v>139.08891561999999</v>
      </c>
      <c r="AN84" s="20">
        <f t="shared" si="19"/>
        <v>7.9629156199999995</v>
      </c>
      <c r="AO84" s="20">
        <f t="shared" si="19"/>
        <v>1042.97334022</v>
      </c>
      <c r="AP84" s="20">
        <f t="shared" si="19"/>
        <v>3967.6379156200001</v>
      </c>
      <c r="AQ84" s="20">
        <f t="shared" si="19"/>
        <v>179.84191561999998</v>
      </c>
      <c r="AR84" s="20">
        <f t="shared" si="19"/>
        <v>7.9629156199999995</v>
      </c>
      <c r="AS84" s="20">
        <f t="shared" si="19"/>
        <v>204.74691561999998</v>
      </c>
      <c r="AT84" s="20">
        <f t="shared" si="19"/>
        <v>7.9629156199999995</v>
      </c>
      <c r="AU84" s="20">
        <f t="shared" si="19"/>
        <v>233.26091561999999</v>
      </c>
      <c r="AV84" s="20">
        <f t="shared" si="19"/>
        <v>7.9629156199999995</v>
      </c>
      <c r="AW84" s="20">
        <f t="shared" si="19"/>
        <v>265.90691562000006</v>
      </c>
      <c r="AX84" s="20">
        <f t="shared" si="19"/>
        <v>7.9629156199999995</v>
      </c>
      <c r="AY84" s="20">
        <f t="shared" si="19"/>
        <v>303.28291562000004</v>
      </c>
      <c r="AZ84" s="18"/>
    </row>
    <row r="85" spans="1:52" ht="12.75" customHeight="1"/>
    <row r="86" spans="1:52" ht="12.75" customHeight="1">
      <c r="A86" s="4" t="s">
        <v>144</v>
      </c>
      <c r="B86" s="4">
        <f t="shared" ref="B86:AY86" si="20">1/(1+$B$30)^B73</f>
        <v>1</v>
      </c>
      <c r="C86" s="20">
        <f t="shared" si="20"/>
        <v>0.970873786407767</v>
      </c>
      <c r="D86" s="20">
        <f t="shared" si="20"/>
        <v>0.94259590913375435</v>
      </c>
      <c r="E86" s="20">
        <f t="shared" si="20"/>
        <v>0.91514165935315961</v>
      </c>
      <c r="F86" s="20">
        <f t="shared" si="20"/>
        <v>0.888487047915689</v>
      </c>
      <c r="G86" s="20">
        <f t="shared" si="20"/>
        <v>0.86260878438416411</v>
      </c>
      <c r="H86" s="20">
        <f t="shared" si="20"/>
        <v>0.83748425668365445</v>
      </c>
      <c r="I86" s="20">
        <f t="shared" si="20"/>
        <v>0.81309151134335378</v>
      </c>
      <c r="J86" s="20">
        <f t="shared" si="20"/>
        <v>0.78940923431393573</v>
      </c>
      <c r="K86" s="20">
        <f t="shared" si="20"/>
        <v>0.76641673234362695</v>
      </c>
      <c r="L86" s="20">
        <f t="shared" si="20"/>
        <v>0.74409391489672516</v>
      </c>
      <c r="M86" s="20">
        <f t="shared" si="20"/>
        <v>0.72242127659876232</v>
      </c>
      <c r="N86" s="20">
        <f t="shared" si="20"/>
        <v>0.70137988019297326</v>
      </c>
      <c r="O86" s="20">
        <f t="shared" si="20"/>
        <v>0.68095133999317792</v>
      </c>
      <c r="P86" s="20">
        <f t="shared" si="20"/>
        <v>0.66111780581861923</v>
      </c>
      <c r="Q86" s="20">
        <f t="shared" si="20"/>
        <v>0.64186194739671765</v>
      </c>
      <c r="R86" s="20">
        <f t="shared" si="20"/>
        <v>0.62316693922011435</v>
      </c>
      <c r="S86" s="20">
        <f t="shared" si="20"/>
        <v>0.60501644584477121</v>
      </c>
      <c r="T86" s="20">
        <f t="shared" si="20"/>
        <v>0.5873946076162827</v>
      </c>
      <c r="U86" s="20">
        <f t="shared" si="20"/>
        <v>0.57028602681192497</v>
      </c>
      <c r="V86" s="20">
        <f t="shared" si="20"/>
        <v>0.55367575418633497</v>
      </c>
      <c r="W86" s="20">
        <f t="shared" si="20"/>
        <v>0.5375492759090631</v>
      </c>
      <c r="X86" s="20">
        <f t="shared" si="20"/>
        <v>0.52189250088258554</v>
      </c>
      <c r="Y86" s="20">
        <f t="shared" si="20"/>
        <v>0.50669174842969467</v>
      </c>
      <c r="Z86" s="20">
        <f t="shared" si="20"/>
        <v>0.49193373633950943</v>
      </c>
      <c r="AA86" s="20">
        <f t="shared" si="20"/>
        <v>0.47760556926165965</v>
      </c>
      <c r="AB86" s="20">
        <f t="shared" si="20"/>
        <v>0.46369472743850448</v>
      </c>
      <c r="AC86" s="20">
        <f t="shared" si="20"/>
        <v>0.45018905576553836</v>
      </c>
      <c r="AD86" s="20">
        <f t="shared" si="20"/>
        <v>0.4370767531704256</v>
      </c>
      <c r="AE86" s="20">
        <f t="shared" si="20"/>
        <v>0.42434636230138412</v>
      </c>
      <c r="AF86" s="20">
        <f t="shared" si="20"/>
        <v>0.41198675951590691</v>
      </c>
      <c r="AG86" s="20">
        <f t="shared" si="20"/>
        <v>0.39998714516107459</v>
      </c>
      <c r="AH86" s="20">
        <f t="shared" si="20"/>
        <v>0.38833703413696569</v>
      </c>
      <c r="AI86" s="20">
        <f t="shared" si="20"/>
        <v>0.37702624673491814</v>
      </c>
      <c r="AJ86" s="20">
        <f t="shared" si="20"/>
        <v>0.36604489974263904</v>
      </c>
      <c r="AK86" s="20">
        <f t="shared" si="20"/>
        <v>0.35538339780838735</v>
      </c>
      <c r="AL86" s="20">
        <f t="shared" si="20"/>
        <v>0.34503242505668674</v>
      </c>
      <c r="AM86" s="20">
        <f t="shared" si="20"/>
        <v>0.33498293694823961</v>
      </c>
      <c r="AN86" s="20">
        <f t="shared" si="20"/>
        <v>0.3252261523769317</v>
      </c>
      <c r="AO86" s="20">
        <f t="shared" si="20"/>
        <v>0.31575354599702099</v>
      </c>
      <c r="AP86" s="20">
        <f t="shared" si="20"/>
        <v>0.30655684077380685</v>
      </c>
      <c r="AQ86" s="20">
        <f t="shared" si="20"/>
        <v>0.29762800075126877</v>
      </c>
      <c r="AR86" s="20">
        <f t="shared" si="20"/>
        <v>0.28895922403035801</v>
      </c>
      <c r="AS86" s="20">
        <f t="shared" si="20"/>
        <v>0.28054293595180391</v>
      </c>
      <c r="AT86" s="20">
        <f t="shared" si="20"/>
        <v>0.27237178247747956</v>
      </c>
      <c r="AU86" s="20">
        <f t="shared" si="20"/>
        <v>0.26443862376454325</v>
      </c>
      <c r="AV86" s="20">
        <f t="shared" si="20"/>
        <v>0.25673652792674101</v>
      </c>
      <c r="AW86" s="20">
        <f t="shared" si="20"/>
        <v>0.24925876497741845</v>
      </c>
      <c r="AX86" s="20">
        <f t="shared" si="20"/>
        <v>0.24199880094894996</v>
      </c>
      <c r="AY86" s="20">
        <f t="shared" si="20"/>
        <v>0.2349502921834466</v>
      </c>
      <c r="AZ86" s="18"/>
    </row>
    <row r="87" spans="1:52" ht="12.75" customHeight="1">
      <c r="A87" s="4" t="s">
        <v>145</v>
      </c>
      <c r="B87" s="20">
        <f t="shared" ref="B87:AY87" si="21">B78*B86</f>
        <v>418.19722234</v>
      </c>
      <c r="C87" s="20">
        <f t="shared" si="21"/>
        <v>4.4049731456310672</v>
      </c>
      <c r="D87" s="20">
        <f t="shared" si="21"/>
        <v>4.2766729569233659</v>
      </c>
      <c r="E87" s="20">
        <f t="shared" si="21"/>
        <v>4.152109666915889</v>
      </c>
      <c r="F87" s="20">
        <f t="shared" si="21"/>
        <v>4.0311744338989222</v>
      </c>
      <c r="G87" s="20">
        <f t="shared" si="21"/>
        <v>3.9137615863096333</v>
      </c>
      <c r="H87" s="20">
        <f t="shared" si="21"/>
        <v>3.799768530397702</v>
      </c>
      <c r="I87" s="20">
        <f t="shared" si="21"/>
        <v>3.6890956605802931</v>
      </c>
      <c r="J87" s="20">
        <f t="shared" si="21"/>
        <v>3.5816462724080513</v>
      </c>
      <c r="K87" s="20">
        <f t="shared" si="21"/>
        <v>3.4773264780660695</v>
      </c>
      <c r="L87" s="20">
        <f t="shared" si="21"/>
        <v>3.3760451243359899</v>
      </c>
      <c r="M87" s="20">
        <f t="shared" si="21"/>
        <v>3.2777137129475631</v>
      </c>
      <c r="N87" s="20">
        <f t="shared" si="21"/>
        <v>3.1822463232500615</v>
      </c>
      <c r="O87" s="20">
        <f t="shared" si="21"/>
        <v>3.0895595371359823</v>
      </c>
      <c r="P87" s="20">
        <f t="shared" si="21"/>
        <v>2.9995723661514386</v>
      </c>
      <c r="Q87" s="20">
        <f t="shared" si="21"/>
        <v>2.9122061807295516</v>
      </c>
      <c r="R87" s="20">
        <f t="shared" si="21"/>
        <v>2.8273846414850023</v>
      </c>
      <c r="S87" s="20">
        <f t="shared" si="21"/>
        <v>2.7450336325097111</v>
      </c>
      <c r="T87" s="20">
        <f t="shared" si="21"/>
        <v>2.6650811966113697</v>
      </c>
      <c r="U87" s="20">
        <f t="shared" si="21"/>
        <v>2.5874574724382233</v>
      </c>
      <c r="V87" s="20">
        <f t="shared" si="21"/>
        <v>2.5120946334351681</v>
      </c>
      <c r="W87" s="20">
        <f t="shared" si="21"/>
        <v>2.4389268285778334</v>
      </c>
      <c r="X87" s="20">
        <f t="shared" si="21"/>
        <v>2.3678901248328481</v>
      </c>
      <c r="Y87" s="20">
        <f t="shared" si="21"/>
        <v>2.2989224512940272</v>
      </c>
      <c r="Z87" s="20">
        <f t="shared" si="21"/>
        <v>2.2319635449456574</v>
      </c>
      <c r="AA87" s="20">
        <f t="shared" si="21"/>
        <v>2.1669548980054927</v>
      </c>
      <c r="AB87" s="20">
        <f t="shared" si="21"/>
        <v>2.1038397068014492</v>
      </c>
      <c r="AC87" s="20">
        <f t="shared" si="21"/>
        <v>2.0425628221373295</v>
      </c>
      <c r="AD87" s="20">
        <f t="shared" si="21"/>
        <v>1.9830707011042032</v>
      </c>
      <c r="AE87" s="20">
        <f t="shared" si="21"/>
        <v>1.9253113602953433</v>
      </c>
      <c r="AF87" s="20">
        <f t="shared" si="21"/>
        <v>1.8692343303838284</v>
      </c>
      <c r="AG87" s="20">
        <f t="shared" si="21"/>
        <v>1.8147906120231341</v>
      </c>
      <c r="AH87" s="20">
        <f t="shared" si="21"/>
        <v>1.7619326330321692</v>
      </c>
      <c r="AI87" s="20">
        <f t="shared" si="21"/>
        <v>1.7106142068273487</v>
      </c>
      <c r="AJ87" s="20">
        <f t="shared" si="21"/>
        <v>1.6607904920653875</v>
      </c>
      <c r="AK87" s="20">
        <f t="shared" si="21"/>
        <v>1.6124179534615408</v>
      </c>
      <c r="AL87" s="20">
        <f t="shared" si="21"/>
        <v>1.5654543237490688</v>
      </c>
      <c r="AM87" s="20">
        <f t="shared" si="21"/>
        <v>1.5198585667466691</v>
      </c>
      <c r="AN87" s="20">
        <f t="shared" si="21"/>
        <v>1.4755908415016206</v>
      </c>
      <c r="AO87" s="20">
        <f t="shared" si="21"/>
        <v>1.4326124674773011</v>
      </c>
      <c r="AP87" s="20">
        <f t="shared" si="21"/>
        <v>1.3908858907546615</v>
      </c>
      <c r="AQ87" s="20">
        <f t="shared" si="21"/>
        <v>1.3503746512181181</v>
      </c>
      <c r="AR87" s="20">
        <f t="shared" si="21"/>
        <v>1.3110433506972019</v>
      </c>
      <c r="AS87" s="20">
        <f t="shared" si="21"/>
        <v>1.2728576220361183</v>
      </c>
      <c r="AT87" s="20">
        <f t="shared" si="21"/>
        <v>1.2357840990641928</v>
      </c>
      <c r="AU87" s="20">
        <f t="shared" si="21"/>
        <v>1.1997903874409637</v>
      </c>
      <c r="AV87" s="20">
        <f t="shared" si="21"/>
        <v>1.1648450363504503</v>
      </c>
      <c r="AW87" s="20">
        <f t="shared" si="21"/>
        <v>1.1309175110198546</v>
      </c>
      <c r="AX87" s="20">
        <f t="shared" si="21"/>
        <v>1.0979781660386938</v>
      </c>
      <c r="AY87" s="20">
        <f t="shared" si="21"/>
        <v>1.0659982194550426</v>
      </c>
      <c r="AZ87" s="18"/>
    </row>
    <row r="88" spans="1:52" ht="12.75" customHeight="1">
      <c r="A88" s="4" t="s">
        <v>146</v>
      </c>
      <c r="B88" s="20">
        <f t="shared" ref="B88:AY88" si="22">B84*B86</f>
        <v>7.9629156199999995</v>
      </c>
      <c r="C88" s="20">
        <f t="shared" si="22"/>
        <v>18.874675359223303</v>
      </c>
      <c r="D88" s="20">
        <f t="shared" si="22"/>
        <v>7.5058116881892731</v>
      </c>
      <c r="E88" s="20">
        <f t="shared" si="22"/>
        <v>19.313072359335866</v>
      </c>
      <c r="F88" s="20">
        <f t="shared" si="22"/>
        <v>7.0749473920155284</v>
      </c>
      <c r="G88" s="20">
        <f t="shared" si="22"/>
        <v>19.846830124181622</v>
      </c>
      <c r="H88" s="20">
        <f t="shared" si="22"/>
        <v>6.6688164690503609</v>
      </c>
      <c r="I88" s="20">
        <f t="shared" si="22"/>
        <v>20.480893470566009</v>
      </c>
      <c r="J88" s="20">
        <f t="shared" si="22"/>
        <v>6.2859991224906784</v>
      </c>
      <c r="K88" s="20">
        <f t="shared" si="22"/>
        <v>21.218182564689439</v>
      </c>
      <c r="L88" s="20">
        <f t="shared" si="22"/>
        <v>102.68936203259291</v>
      </c>
      <c r="M88" s="20">
        <f t="shared" si="22"/>
        <v>22.064129671972079</v>
      </c>
      <c r="N88" s="20">
        <f t="shared" si="22"/>
        <v>5.5850288035423548</v>
      </c>
      <c r="O88" s="20">
        <f t="shared" si="22"/>
        <v>23.025631151855247</v>
      </c>
      <c r="P88" s="20">
        <f t="shared" si="22"/>
        <v>5.2644253026132093</v>
      </c>
      <c r="Q88" s="20">
        <f t="shared" si="22"/>
        <v>24.108280583909593</v>
      </c>
      <c r="R88" s="20">
        <f t="shared" si="22"/>
        <v>4.9622257541834385</v>
      </c>
      <c r="S88" s="20">
        <f t="shared" si="22"/>
        <v>25.31867717442428</v>
      </c>
      <c r="T88" s="20">
        <f t="shared" si="22"/>
        <v>4.6773736960914682</v>
      </c>
      <c r="U88" s="20">
        <f t="shared" si="22"/>
        <v>531.30260861382749</v>
      </c>
      <c r="V88" s="20">
        <f t="shared" si="22"/>
        <v>165.18689983931617</v>
      </c>
      <c r="W88" s="20">
        <f t="shared" si="22"/>
        <v>28.156785713708825</v>
      </c>
      <c r="X88" s="20">
        <f t="shared" si="22"/>
        <v>4.1557859472388037</v>
      </c>
      <c r="Y88" s="20">
        <f t="shared" si="22"/>
        <v>29.801539120991187</v>
      </c>
      <c r="Z88" s="20">
        <f t="shared" si="22"/>
        <v>3.9172268331028413</v>
      </c>
      <c r="AA88" s="20">
        <f t="shared" si="22"/>
        <v>31.609806695655745</v>
      </c>
      <c r="AB88" s="20">
        <f t="shared" si="22"/>
        <v>3.6923619880317098</v>
      </c>
      <c r="AC88" s="20">
        <f t="shared" si="22"/>
        <v>33.593519543327716</v>
      </c>
      <c r="AD88" s="20">
        <f t="shared" si="22"/>
        <v>3.4804053049596662</v>
      </c>
      <c r="AE88" s="20">
        <f t="shared" si="22"/>
        <v>35.763451262052307</v>
      </c>
      <c r="AF88" s="20">
        <f t="shared" si="22"/>
        <v>210.60224087321515</v>
      </c>
      <c r="AG88" s="20">
        <f t="shared" si="22"/>
        <v>38.133540707306061</v>
      </c>
      <c r="AH88" s="20">
        <f t="shared" si="22"/>
        <v>3.0922950349537173</v>
      </c>
      <c r="AI88" s="20">
        <f t="shared" si="22"/>
        <v>40.718048781402992</v>
      </c>
      <c r="AJ88" s="20">
        <f t="shared" si="22"/>
        <v>2.914784649781994</v>
      </c>
      <c r="AK88" s="20">
        <f t="shared" si="22"/>
        <v>43.531948560491685</v>
      </c>
      <c r="AL88" s="20">
        <f t="shared" si="22"/>
        <v>2.7474640868903699</v>
      </c>
      <c r="AM88" s="20">
        <f t="shared" si="22"/>
        <v>46.592413451333478</v>
      </c>
      <c r="AN88" s="20">
        <f t="shared" si="22"/>
        <v>2.5897484087947693</v>
      </c>
      <c r="AO88" s="20">
        <f t="shared" si="22"/>
        <v>329.32253055482238</v>
      </c>
      <c r="AP88" s="20">
        <f t="shared" si="22"/>
        <v>1216.3065447468393</v>
      </c>
      <c r="AQ88" s="20">
        <f t="shared" si="22"/>
        <v>53.525989797258973</v>
      </c>
      <c r="AR88" s="20">
        <f t="shared" si="22"/>
        <v>2.3009579185744169</v>
      </c>
      <c r="AS88" s="20">
        <f t="shared" si="22"/>
        <v>57.440300835111053</v>
      </c>
      <c r="AT88" s="20">
        <f t="shared" si="22"/>
        <v>2.1688735211371641</v>
      </c>
      <c r="AU88" s="20">
        <f t="shared" si="22"/>
        <v>61.683195504610048</v>
      </c>
      <c r="AV88" s="20">
        <f t="shared" si="22"/>
        <v>2.044371308452412</v>
      </c>
      <c r="AW88" s="20">
        <f t="shared" si="22"/>
        <v>66.27962938639584</v>
      </c>
      <c r="AX88" s="20">
        <f t="shared" si="22"/>
        <v>1.9270160320976644</v>
      </c>
      <c r="AY88" s="20">
        <f t="shared" si="22"/>
        <v>71.256409639166591</v>
      </c>
      <c r="AZ88" s="18"/>
    </row>
    <row r="89" spans="1:52" ht="12.75" customHeight="1"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  <c r="AG89" s="17"/>
      <c r="AH89" s="17"/>
      <c r="AI89" s="17"/>
      <c r="AJ89" s="17"/>
      <c r="AK89" s="17"/>
      <c r="AL89" s="17"/>
      <c r="AM89" s="17"/>
      <c r="AN89" s="17"/>
      <c r="AO89" s="17"/>
      <c r="AP89" s="17"/>
      <c r="AQ89" s="17"/>
      <c r="AR89" s="17"/>
      <c r="AS89" s="17"/>
      <c r="AT89" s="17"/>
      <c r="AU89" s="17"/>
      <c r="AV89" s="17"/>
      <c r="AW89" s="17"/>
      <c r="AX89" s="17"/>
      <c r="AY89" s="17"/>
      <c r="AZ89" s="17"/>
    </row>
    <row r="90" spans="1:52" ht="12.75" customHeight="1">
      <c r="A90" s="4" t="s">
        <v>147</v>
      </c>
      <c r="B90" s="4">
        <f t="shared" ref="B90:AY90" si="23">1/(1+$B$31)^B38</f>
        <v>1</v>
      </c>
      <c r="C90" s="20">
        <f t="shared" si="23"/>
        <v>0.92592592592592582</v>
      </c>
      <c r="D90" s="20">
        <f t="shared" si="23"/>
        <v>0.85733882030178321</v>
      </c>
      <c r="E90" s="20">
        <f t="shared" si="23"/>
        <v>0.79383224102016958</v>
      </c>
      <c r="F90" s="20">
        <f t="shared" si="23"/>
        <v>0.73502985279645328</v>
      </c>
      <c r="G90" s="20">
        <f t="shared" si="23"/>
        <v>0.68058319703375303</v>
      </c>
      <c r="H90" s="20">
        <f t="shared" si="23"/>
        <v>0.63016962688310452</v>
      </c>
      <c r="I90" s="20">
        <f t="shared" si="23"/>
        <v>0.58349039526213387</v>
      </c>
      <c r="J90" s="20">
        <f t="shared" si="23"/>
        <v>0.54026888450197574</v>
      </c>
      <c r="K90" s="20">
        <f t="shared" si="23"/>
        <v>0.50024896713145905</v>
      </c>
      <c r="L90" s="20">
        <f t="shared" si="23"/>
        <v>0.46319348808468425</v>
      </c>
      <c r="M90" s="20">
        <f t="shared" si="23"/>
        <v>0.42888285933767062</v>
      </c>
      <c r="N90" s="20">
        <f t="shared" si="23"/>
        <v>0.39711375864599124</v>
      </c>
      <c r="O90" s="20">
        <f t="shared" si="23"/>
        <v>0.36769792467221413</v>
      </c>
      <c r="P90" s="20">
        <f t="shared" si="23"/>
        <v>0.34046104136316119</v>
      </c>
      <c r="Q90" s="20">
        <f t="shared" si="23"/>
        <v>0.31524170496588994</v>
      </c>
      <c r="R90" s="20">
        <f t="shared" si="23"/>
        <v>0.29189046756100923</v>
      </c>
      <c r="S90" s="20">
        <f t="shared" si="23"/>
        <v>0.27026895144537894</v>
      </c>
      <c r="T90" s="20">
        <f t="shared" si="23"/>
        <v>0.25024902911609154</v>
      </c>
      <c r="U90" s="20">
        <f t="shared" si="23"/>
        <v>0.23171206399638106</v>
      </c>
      <c r="V90" s="20">
        <f t="shared" si="23"/>
        <v>0.21454820740405653</v>
      </c>
      <c r="W90" s="20">
        <f t="shared" si="23"/>
        <v>0.19865574759634863</v>
      </c>
      <c r="X90" s="20">
        <f t="shared" si="23"/>
        <v>0.18394050703365611</v>
      </c>
      <c r="Y90" s="20">
        <f t="shared" si="23"/>
        <v>0.17031528429042234</v>
      </c>
      <c r="Z90" s="20">
        <f t="shared" si="23"/>
        <v>0.1576993373059466</v>
      </c>
      <c r="AA90" s="20">
        <f t="shared" si="23"/>
        <v>0.1460179049129135</v>
      </c>
      <c r="AB90" s="20">
        <f t="shared" si="23"/>
        <v>0.13520176380825324</v>
      </c>
      <c r="AC90" s="20">
        <f t="shared" si="23"/>
        <v>0.12518681834097523</v>
      </c>
      <c r="AD90" s="20">
        <f t="shared" si="23"/>
        <v>0.11591372068608817</v>
      </c>
      <c r="AE90" s="20">
        <f t="shared" si="23"/>
        <v>0.10732751915378534</v>
      </c>
      <c r="AF90" s="20">
        <f t="shared" si="23"/>
        <v>9.9377332549801231E-2</v>
      </c>
      <c r="AG90" s="20">
        <f t="shared" si="23"/>
        <v>9.2016048657223348E-2</v>
      </c>
      <c r="AH90" s="20">
        <f t="shared" si="23"/>
        <v>8.5200045052984577E-2</v>
      </c>
      <c r="AI90" s="20">
        <f t="shared" si="23"/>
        <v>7.8888930604615354E-2</v>
      </c>
      <c r="AJ90" s="20">
        <f t="shared" si="23"/>
        <v>7.3045306115384581E-2</v>
      </c>
      <c r="AK90" s="20">
        <f t="shared" si="23"/>
        <v>6.7634542699430159E-2</v>
      </c>
      <c r="AL90" s="20">
        <f t="shared" si="23"/>
        <v>6.2624576573546434E-2</v>
      </c>
      <c r="AM90" s="20">
        <f t="shared" si="23"/>
        <v>5.7985719049580033E-2</v>
      </c>
      <c r="AN90" s="20">
        <f t="shared" si="23"/>
        <v>5.3690480601462989E-2</v>
      </c>
      <c r="AO90" s="20">
        <f t="shared" si="23"/>
        <v>4.9713407964317585E-2</v>
      </c>
      <c r="AP90" s="20">
        <f t="shared" si="23"/>
        <v>4.6030933300294057E-2</v>
      </c>
      <c r="AQ90" s="20">
        <f t="shared" si="23"/>
        <v>4.2621234537309309E-2</v>
      </c>
      <c r="AR90" s="20">
        <f t="shared" si="23"/>
        <v>3.9464106053064177E-2</v>
      </c>
      <c r="AS90" s="20">
        <f t="shared" si="23"/>
        <v>3.6540838938022388E-2</v>
      </c>
      <c r="AT90" s="20">
        <f t="shared" si="23"/>
        <v>3.3834110127798502E-2</v>
      </c>
      <c r="AU90" s="20">
        <f t="shared" si="23"/>
        <v>3.1327879747961578E-2</v>
      </c>
      <c r="AV90" s="20">
        <f t="shared" si="23"/>
        <v>2.900729606292738E-2</v>
      </c>
      <c r="AW90" s="20">
        <f t="shared" si="23"/>
        <v>2.6858607465673496E-2</v>
      </c>
      <c r="AX90" s="20">
        <f t="shared" si="23"/>
        <v>2.4869080986734723E-2</v>
      </c>
      <c r="AY90" s="20">
        <f t="shared" si="23"/>
        <v>2.3026926839569185E-2</v>
      </c>
      <c r="AZ90" s="18"/>
    </row>
    <row r="91" spans="1:52" ht="12.75" customHeight="1">
      <c r="A91" s="4" t="s">
        <v>148</v>
      </c>
      <c r="B91" s="20">
        <f t="shared" ref="B91:AY91" si="24">B90*B78</f>
        <v>418.19722234</v>
      </c>
      <c r="C91" s="20">
        <f t="shared" si="24"/>
        <v>4.2010392037037025</v>
      </c>
      <c r="D91" s="20">
        <f t="shared" si="24"/>
        <v>3.8898511145404653</v>
      </c>
      <c r="E91" s="20">
        <f t="shared" si="24"/>
        <v>3.6017139949448751</v>
      </c>
      <c r="F91" s="20">
        <f t="shared" si="24"/>
        <v>3.3349203656896989</v>
      </c>
      <c r="G91" s="20">
        <f t="shared" si="24"/>
        <v>3.0878892274904617</v>
      </c>
      <c r="H91" s="20">
        <f t="shared" si="24"/>
        <v>2.8591566921207976</v>
      </c>
      <c r="I91" s="20">
        <f t="shared" si="24"/>
        <v>2.6473673075192572</v>
      </c>
      <c r="J91" s="20">
        <f t="shared" si="24"/>
        <v>2.4512660254807934</v>
      </c>
      <c r="K91" s="20">
        <f t="shared" si="24"/>
        <v>2.2696907643340682</v>
      </c>
      <c r="L91" s="20">
        <f t="shared" si="24"/>
        <v>2.1015655225315442</v>
      </c>
      <c r="M91" s="20">
        <f t="shared" si="24"/>
        <v>1.9458940023440225</v>
      </c>
      <c r="N91" s="20">
        <f t="shared" si="24"/>
        <v>1.8017537058740947</v>
      </c>
      <c r="O91" s="20">
        <f t="shared" si="24"/>
        <v>1.6682904684019395</v>
      </c>
      <c r="P91" s="20">
        <f t="shared" si="24"/>
        <v>1.5447133966684623</v>
      </c>
      <c r="Q91" s="20">
        <f t="shared" si="24"/>
        <v>1.4302901821004279</v>
      </c>
      <c r="R91" s="20">
        <f t="shared" si="24"/>
        <v>1.3243427612040999</v>
      </c>
      <c r="S91" s="20">
        <f t="shared" si="24"/>
        <v>1.2262432974112039</v>
      </c>
      <c r="T91" s="20">
        <f t="shared" si="24"/>
        <v>1.1354104605659292</v>
      </c>
      <c r="U91" s="20">
        <f t="shared" si="24"/>
        <v>1.05130598200549</v>
      </c>
      <c r="V91" s="20">
        <f t="shared" si="24"/>
        <v>0.97343146481989806</v>
      </c>
      <c r="W91" s="20">
        <f t="shared" si="24"/>
        <v>0.90132543038879442</v>
      </c>
      <c r="X91" s="20">
        <f t="shared" si="24"/>
        <v>0.83456058369332808</v>
      </c>
      <c r="Y91" s="20">
        <f t="shared" si="24"/>
        <v>0.77274128119752605</v>
      </c>
      <c r="Z91" s="20">
        <f t="shared" si="24"/>
        <v>0.7155011862940055</v>
      </c>
      <c r="AA91" s="20">
        <f t="shared" si="24"/>
        <v>0.66250109842037541</v>
      </c>
      <c r="AB91" s="20">
        <f t="shared" si="24"/>
        <v>0.61342694298182909</v>
      </c>
      <c r="AC91" s="20">
        <f t="shared" si="24"/>
        <v>0.56798791016836025</v>
      </c>
      <c r="AD91" s="20">
        <f t="shared" si="24"/>
        <v>0.52591473163737068</v>
      </c>
      <c r="AE91" s="20">
        <f t="shared" si="24"/>
        <v>0.48695808484941727</v>
      </c>
      <c r="AF91" s="20">
        <f t="shared" si="24"/>
        <v>0.45088711560131223</v>
      </c>
      <c r="AG91" s="20">
        <f t="shared" si="24"/>
        <v>0.41748807000121496</v>
      </c>
      <c r="AH91" s="20">
        <f t="shared" si="24"/>
        <v>0.38656302777890272</v>
      </c>
      <c r="AI91" s="20">
        <f t="shared" si="24"/>
        <v>0.35792872942490994</v>
      </c>
      <c r="AJ91" s="20">
        <f t="shared" si="24"/>
        <v>0.3314154902082499</v>
      </c>
      <c r="AK91" s="20">
        <f t="shared" si="24"/>
        <v>0.30686619463726839</v>
      </c>
      <c r="AL91" s="20">
        <f t="shared" si="24"/>
        <v>0.2841353654048781</v>
      </c>
      <c r="AM91" s="20">
        <f t="shared" si="24"/>
        <v>0.26308830130081307</v>
      </c>
      <c r="AN91" s="20">
        <f t="shared" si="24"/>
        <v>0.2436002789822343</v>
      </c>
      <c r="AO91" s="20">
        <f t="shared" si="24"/>
        <v>0.2255558138724392</v>
      </c>
      <c r="AP91" s="20">
        <f t="shared" si="24"/>
        <v>0.20884797580781403</v>
      </c>
      <c r="AQ91" s="20">
        <f t="shared" si="24"/>
        <v>0.19337775537760557</v>
      </c>
      <c r="AR91" s="20">
        <f t="shared" si="24"/>
        <v>0.17905347720148665</v>
      </c>
      <c r="AS91" s="20">
        <f t="shared" si="24"/>
        <v>0.1657902566680432</v>
      </c>
      <c r="AT91" s="20">
        <f t="shared" si="24"/>
        <v>0.1535094969148548</v>
      </c>
      <c r="AU91" s="20">
        <f t="shared" si="24"/>
        <v>0.14213842306931002</v>
      </c>
      <c r="AV91" s="20">
        <f t="shared" si="24"/>
        <v>0.13160965099010183</v>
      </c>
      <c r="AW91" s="20">
        <f t="shared" si="24"/>
        <v>0.12186078795379797</v>
      </c>
      <c r="AX91" s="20">
        <f t="shared" si="24"/>
        <v>0.11283406292018333</v>
      </c>
      <c r="AY91" s="20">
        <f t="shared" si="24"/>
        <v>0.10447598418535492</v>
      </c>
      <c r="AZ91" s="18"/>
    </row>
    <row r="92" spans="1:52" ht="12.75" customHeight="1">
      <c r="A92" s="4" t="s">
        <v>149</v>
      </c>
      <c r="B92" s="20">
        <f t="shared" ref="B92:AY92" si="25">B90*B84</f>
        <v>7.9629156199999995</v>
      </c>
      <c r="C92" s="20">
        <f t="shared" si="25"/>
        <v>18.000847796296295</v>
      </c>
      <c r="D92" s="20">
        <f t="shared" si="25"/>
        <v>6.8269166838134421</v>
      </c>
      <c r="E92" s="20">
        <f t="shared" si="25"/>
        <v>16.752968630925164</v>
      </c>
      <c r="F92" s="20">
        <f t="shared" si="25"/>
        <v>5.8529806959991779</v>
      </c>
      <c r="G92" s="20">
        <f t="shared" si="25"/>
        <v>15.658800769742426</v>
      </c>
      <c r="H92" s="20">
        <f t="shared" si="25"/>
        <v>5.0179875651570445</v>
      </c>
      <c r="I92" s="20">
        <f t="shared" si="25"/>
        <v>14.697490331338338</v>
      </c>
      <c r="J92" s="20">
        <f t="shared" si="25"/>
        <v>4.3021155394007584</v>
      </c>
      <c r="K92" s="20">
        <f t="shared" si="25"/>
        <v>13.849350444026598</v>
      </c>
      <c r="L92" s="20">
        <f t="shared" si="25"/>
        <v>63.923441432348405</v>
      </c>
      <c r="M92" s="20">
        <f t="shared" si="25"/>
        <v>13.098904100755465</v>
      </c>
      <c r="N92" s="20">
        <f t="shared" si="25"/>
        <v>3.1621833516390736</v>
      </c>
      <c r="O92" s="20">
        <f t="shared" si="25"/>
        <v>12.433306598515363</v>
      </c>
      <c r="P92" s="20">
        <f t="shared" si="25"/>
        <v>2.7110625442721821</v>
      </c>
      <c r="Q92" s="20">
        <f t="shared" si="25"/>
        <v>11.84045183842376</v>
      </c>
      <c r="R92" s="20">
        <f t="shared" si="25"/>
        <v>2.3242991634706636</v>
      </c>
      <c r="S92" s="20">
        <f t="shared" si="25"/>
        <v>11.310192274792094</v>
      </c>
      <c r="T92" s="20">
        <f t="shared" si="25"/>
        <v>1.99271190283836</v>
      </c>
      <c r="U92" s="20">
        <f t="shared" si="25"/>
        <v>215.87276955879486</v>
      </c>
      <c r="V92" s="20">
        <f t="shared" si="25"/>
        <v>64.009581382592913</v>
      </c>
      <c r="W92" s="20">
        <f t="shared" si="25"/>
        <v>10.405571296524759</v>
      </c>
      <c r="X92" s="20">
        <f t="shared" si="25"/>
        <v>1.46470273660902</v>
      </c>
      <c r="Y92" s="20">
        <f t="shared" si="25"/>
        <v>10.017249389621792</v>
      </c>
      <c r="Z92" s="20">
        <f t="shared" si="25"/>
        <v>1.2557465162971708</v>
      </c>
      <c r="AA92" s="20">
        <f t="shared" si="25"/>
        <v>9.6640366977654502</v>
      </c>
      <c r="AB92" s="20">
        <f t="shared" si="25"/>
        <v>1.0766002368802903</v>
      </c>
      <c r="AC92" s="20">
        <f t="shared" si="25"/>
        <v>9.3415550081581813</v>
      </c>
      <c r="AD92" s="20">
        <f t="shared" si="25"/>
        <v>0.92301117702356861</v>
      </c>
      <c r="AE92" s="20">
        <f t="shared" si="25"/>
        <v>9.0454469304658094</v>
      </c>
      <c r="AF92" s="20">
        <f t="shared" si="25"/>
        <v>50.800392108675922</v>
      </c>
      <c r="AG92" s="20">
        <f t="shared" si="25"/>
        <v>8.7725262665195167</v>
      </c>
      <c r="AH92" s="20">
        <f t="shared" si="25"/>
        <v>0.67844076957711452</v>
      </c>
      <c r="AI92" s="20">
        <f t="shared" si="25"/>
        <v>8.5198400707892841</v>
      </c>
      <c r="AJ92" s="20">
        <f t="shared" si="25"/>
        <v>0.58165360903387742</v>
      </c>
      <c r="AK92" s="20">
        <f t="shared" si="25"/>
        <v>8.2847523318785861</v>
      </c>
      <c r="AL92" s="20">
        <f t="shared" si="25"/>
        <v>0.49867421899337894</v>
      </c>
      <c r="AM92" s="20">
        <f t="shared" si="25"/>
        <v>8.0651707840520626</v>
      </c>
      <c r="AN92" s="20">
        <f t="shared" si="25"/>
        <v>0.42753276662669659</v>
      </c>
      <c r="AO92" s="20">
        <f t="shared" si="25"/>
        <v>51.849759158263858</v>
      </c>
      <c r="AP92" s="20">
        <f t="shared" si="25"/>
        <v>182.63407625362197</v>
      </c>
      <c r="AQ92" s="20">
        <f t="shared" si="25"/>
        <v>7.6650844652790093</v>
      </c>
      <c r="AR92" s="20">
        <f t="shared" si="25"/>
        <v>0.31424934651928127</v>
      </c>
      <c r="AS92" s="20">
        <f t="shared" si="25"/>
        <v>7.4816240667272798</v>
      </c>
      <c r="AT92" s="20">
        <f t="shared" si="25"/>
        <v>0.26941816402544688</v>
      </c>
      <c r="AU92" s="20">
        <f t="shared" si="25"/>
        <v>7.3075699144427722</v>
      </c>
      <c r="AV92" s="20">
        <f t="shared" si="25"/>
        <v>0.23098265091344894</v>
      </c>
      <c r="AW92" s="20">
        <f t="shared" si="25"/>
        <v>7.1418894690455463</v>
      </c>
      <c r="AX92" s="20">
        <f t="shared" si="25"/>
        <v>0.19803039344431492</v>
      </c>
      <c r="AY92" s="20">
        <f t="shared" si="25"/>
        <v>6.9836735096729754</v>
      </c>
      <c r="AZ92" s="18"/>
    </row>
    <row r="93" spans="1:52" ht="12.75" customHeight="1"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  <c r="AG93" s="17"/>
      <c r="AH93" s="17"/>
      <c r="AI93" s="17"/>
      <c r="AJ93" s="17"/>
      <c r="AK93" s="17"/>
      <c r="AL93" s="17"/>
      <c r="AM93" s="17"/>
      <c r="AN93" s="17"/>
      <c r="AO93" s="17"/>
      <c r="AP93" s="17"/>
      <c r="AQ93" s="17"/>
      <c r="AR93" s="17"/>
      <c r="AS93" s="17"/>
      <c r="AT93" s="17"/>
      <c r="AU93" s="17"/>
      <c r="AV93" s="17"/>
      <c r="AW93" s="17"/>
      <c r="AX93" s="17"/>
      <c r="AY93" s="17"/>
      <c r="AZ93" s="17"/>
    </row>
    <row r="94" spans="1:52" ht="12.75" customHeight="1">
      <c r="A94" s="4" t="s">
        <v>150</v>
      </c>
      <c r="B94" s="4">
        <f t="shared" ref="B94:AY94" si="26">1/(1+$B$32)^B38</f>
        <v>1</v>
      </c>
      <c r="C94" s="20">
        <f t="shared" si="26"/>
        <v>0.90909090909090906</v>
      </c>
      <c r="D94" s="20">
        <f t="shared" si="26"/>
        <v>0.82644628099173545</v>
      </c>
      <c r="E94" s="20">
        <f t="shared" si="26"/>
        <v>0.75131480090157754</v>
      </c>
      <c r="F94" s="20">
        <f t="shared" si="26"/>
        <v>0.68301345536507052</v>
      </c>
      <c r="G94" s="20">
        <f t="shared" si="26"/>
        <v>0.62092132305915493</v>
      </c>
      <c r="H94" s="20">
        <f t="shared" si="26"/>
        <v>0.56447393005377722</v>
      </c>
      <c r="I94" s="20">
        <f t="shared" si="26"/>
        <v>0.51315811823070645</v>
      </c>
      <c r="J94" s="20">
        <f t="shared" si="26"/>
        <v>0.46650738020973315</v>
      </c>
      <c r="K94" s="20">
        <f t="shared" si="26"/>
        <v>0.42409761837248466</v>
      </c>
      <c r="L94" s="20">
        <f t="shared" si="26"/>
        <v>0.38554328942953148</v>
      </c>
      <c r="M94" s="20">
        <f t="shared" si="26"/>
        <v>0.3504938994813922</v>
      </c>
      <c r="N94" s="20">
        <f t="shared" si="26"/>
        <v>0.31863081771035656</v>
      </c>
      <c r="O94" s="20">
        <f t="shared" si="26"/>
        <v>0.28966437973668779</v>
      </c>
      <c r="P94" s="20">
        <f t="shared" si="26"/>
        <v>0.26333125430607973</v>
      </c>
      <c r="Q94" s="20">
        <f t="shared" si="26"/>
        <v>0.23939204936916339</v>
      </c>
      <c r="R94" s="20">
        <f t="shared" si="26"/>
        <v>0.21762913579014853</v>
      </c>
      <c r="S94" s="20">
        <f t="shared" si="26"/>
        <v>0.19784466890013502</v>
      </c>
      <c r="T94" s="20">
        <f t="shared" si="26"/>
        <v>0.17985878990921364</v>
      </c>
      <c r="U94" s="20">
        <f t="shared" si="26"/>
        <v>0.16350799082655781</v>
      </c>
      <c r="V94" s="20">
        <f t="shared" si="26"/>
        <v>0.14864362802414349</v>
      </c>
      <c r="W94" s="20">
        <f t="shared" si="26"/>
        <v>0.13513057093103953</v>
      </c>
      <c r="X94" s="20">
        <f t="shared" si="26"/>
        <v>0.12284597357367227</v>
      </c>
      <c r="Y94" s="20">
        <f t="shared" si="26"/>
        <v>0.11167815779424752</v>
      </c>
      <c r="Z94" s="20">
        <f t="shared" si="26"/>
        <v>0.10152559799477048</v>
      </c>
      <c r="AA94" s="20">
        <f t="shared" si="26"/>
        <v>9.2295998177064048E-2</v>
      </c>
      <c r="AB94" s="20">
        <f t="shared" si="26"/>
        <v>8.3905452888240042E-2</v>
      </c>
      <c r="AC94" s="20">
        <f t="shared" si="26"/>
        <v>7.6277684443854576E-2</v>
      </c>
      <c r="AD94" s="20">
        <f t="shared" si="26"/>
        <v>6.9343349494413245E-2</v>
      </c>
      <c r="AE94" s="20">
        <f t="shared" si="26"/>
        <v>6.3039408631284766E-2</v>
      </c>
      <c r="AF94" s="20">
        <f t="shared" si="26"/>
        <v>5.7308553301167964E-2</v>
      </c>
      <c r="AG94" s="20">
        <f t="shared" si="26"/>
        <v>5.2098684819243603E-2</v>
      </c>
      <c r="AH94" s="20">
        <f t="shared" si="26"/>
        <v>4.7362440744766907E-2</v>
      </c>
      <c r="AI94" s="20">
        <f t="shared" si="26"/>
        <v>4.3056764313424457E-2</v>
      </c>
      <c r="AJ94" s="20">
        <f t="shared" si="26"/>
        <v>3.9142513012204054E-2</v>
      </c>
      <c r="AK94" s="20">
        <f t="shared" si="26"/>
        <v>3.5584102738367311E-2</v>
      </c>
      <c r="AL94" s="20">
        <f t="shared" si="26"/>
        <v>3.2349184307606652E-2</v>
      </c>
      <c r="AM94" s="20">
        <f t="shared" si="26"/>
        <v>2.94083493705515E-2</v>
      </c>
      <c r="AN94" s="20">
        <f t="shared" si="26"/>
        <v>2.6734863064137721E-2</v>
      </c>
      <c r="AO94" s="20">
        <f t="shared" si="26"/>
        <v>2.4304420967397926E-2</v>
      </c>
      <c r="AP94" s="20">
        <f t="shared" si="26"/>
        <v>2.2094928152179935E-2</v>
      </c>
      <c r="AQ94" s="20">
        <f t="shared" si="26"/>
        <v>2.0086298320163575E-2</v>
      </c>
      <c r="AR94" s="20">
        <f t="shared" si="26"/>
        <v>1.8260271200148705E-2</v>
      </c>
      <c r="AS94" s="20">
        <f t="shared" si="26"/>
        <v>1.6600246545589729E-2</v>
      </c>
      <c r="AT94" s="20">
        <f t="shared" si="26"/>
        <v>1.5091133223263388E-2</v>
      </c>
      <c r="AU94" s="20">
        <f t="shared" si="26"/>
        <v>1.3719212021148534E-2</v>
      </c>
      <c r="AV94" s="20">
        <f t="shared" si="26"/>
        <v>1.2472010928316847E-2</v>
      </c>
      <c r="AW94" s="20">
        <f t="shared" si="26"/>
        <v>1.1338191753015316E-2</v>
      </c>
      <c r="AX94" s="20">
        <f t="shared" si="26"/>
        <v>1.0307447048195742E-2</v>
      </c>
      <c r="AY94" s="20">
        <f t="shared" si="26"/>
        <v>9.3704064074506734E-3</v>
      </c>
      <c r="AZ94" s="18"/>
    </row>
    <row r="95" spans="1:52" ht="12.75" customHeight="1">
      <c r="A95" s="4" t="s">
        <v>151</v>
      </c>
      <c r="B95" s="20">
        <f t="shared" ref="B95:AY95" si="27">B94*B78</f>
        <v>418.19722234</v>
      </c>
      <c r="C95" s="20">
        <f t="shared" si="27"/>
        <v>4.124656672727272</v>
      </c>
      <c r="D95" s="20">
        <f t="shared" si="27"/>
        <v>3.7496878842975194</v>
      </c>
      <c r="E95" s="20">
        <f t="shared" si="27"/>
        <v>3.4088071675431988</v>
      </c>
      <c r="F95" s="20">
        <f t="shared" si="27"/>
        <v>3.0989156068574535</v>
      </c>
      <c r="G95" s="20">
        <f t="shared" si="27"/>
        <v>2.8171960062340484</v>
      </c>
      <c r="H95" s="20">
        <f t="shared" si="27"/>
        <v>2.5610872783945893</v>
      </c>
      <c r="I95" s="20">
        <f t="shared" si="27"/>
        <v>2.3282611621768989</v>
      </c>
      <c r="J95" s="20">
        <f t="shared" si="27"/>
        <v>2.1166010565244537</v>
      </c>
      <c r="K95" s="20">
        <f t="shared" si="27"/>
        <v>1.9241827786585941</v>
      </c>
      <c r="L95" s="20">
        <f t="shared" si="27"/>
        <v>1.7492570715078126</v>
      </c>
      <c r="M95" s="20">
        <f t="shared" si="27"/>
        <v>1.5902337013707386</v>
      </c>
      <c r="N95" s="20">
        <f t="shared" si="27"/>
        <v>1.4456670012461261</v>
      </c>
      <c r="O95" s="20">
        <f t="shared" si="27"/>
        <v>1.3142427284055691</v>
      </c>
      <c r="P95" s="20">
        <f t="shared" si="27"/>
        <v>1.1947661167323353</v>
      </c>
      <c r="Q95" s="20">
        <f t="shared" si="27"/>
        <v>1.0861510152112139</v>
      </c>
      <c r="R95" s="20">
        <f t="shared" si="27"/>
        <v>0.98741001382837623</v>
      </c>
      <c r="S95" s="20">
        <f t="shared" si="27"/>
        <v>0.89764546711670568</v>
      </c>
      <c r="T95" s="20">
        <f t="shared" si="27"/>
        <v>0.81604133374245957</v>
      </c>
      <c r="U95" s="20">
        <f t="shared" si="27"/>
        <v>0.74185575794769032</v>
      </c>
      <c r="V95" s="20">
        <f t="shared" si="27"/>
        <v>0.67441432540699131</v>
      </c>
      <c r="W95" s="20">
        <f t="shared" si="27"/>
        <v>0.61310393218817394</v>
      </c>
      <c r="X95" s="20">
        <f t="shared" si="27"/>
        <v>0.55736721108015796</v>
      </c>
      <c r="Y95" s="20">
        <f t="shared" si="27"/>
        <v>0.50669746461832543</v>
      </c>
      <c r="Z95" s="20">
        <f t="shared" si="27"/>
        <v>0.46063405874393226</v>
      </c>
      <c r="AA95" s="20">
        <f t="shared" si="27"/>
        <v>0.41875823522175648</v>
      </c>
      <c r="AB95" s="20">
        <f t="shared" si="27"/>
        <v>0.38068930474705132</v>
      </c>
      <c r="AC95" s="20">
        <f t="shared" si="27"/>
        <v>0.34608118613368299</v>
      </c>
      <c r="AD95" s="20">
        <f t="shared" si="27"/>
        <v>0.31461926012152996</v>
      </c>
      <c r="AE95" s="20">
        <f t="shared" si="27"/>
        <v>0.28601750920139085</v>
      </c>
      <c r="AF95" s="20">
        <f t="shared" si="27"/>
        <v>0.26001591745580988</v>
      </c>
      <c r="AG95" s="20">
        <f t="shared" si="27"/>
        <v>0.23637810677800897</v>
      </c>
      <c r="AH95" s="20">
        <f t="shared" si="27"/>
        <v>0.21488918798000811</v>
      </c>
      <c r="AI95" s="20">
        <f t="shared" si="27"/>
        <v>0.19535380725455281</v>
      </c>
      <c r="AJ95" s="20">
        <f t="shared" si="27"/>
        <v>0.17759437023141167</v>
      </c>
      <c r="AK95" s="20">
        <f t="shared" si="27"/>
        <v>0.16144942748310145</v>
      </c>
      <c r="AL95" s="20">
        <f t="shared" si="27"/>
        <v>0.14677220680281955</v>
      </c>
      <c r="AM95" s="20">
        <f t="shared" si="27"/>
        <v>0.13342927891165413</v>
      </c>
      <c r="AN95" s="20">
        <f t="shared" si="27"/>
        <v>0.12129934446514008</v>
      </c>
      <c r="AO95" s="20">
        <f t="shared" si="27"/>
        <v>0.11027213133194551</v>
      </c>
      <c r="AP95" s="20">
        <f t="shared" si="27"/>
        <v>0.10024739211995048</v>
      </c>
      <c r="AQ95" s="20">
        <f t="shared" si="27"/>
        <v>9.1133992836318609E-2</v>
      </c>
      <c r="AR95" s="20">
        <f t="shared" si="27"/>
        <v>8.2849084396653283E-2</v>
      </c>
      <c r="AS95" s="20">
        <f t="shared" si="27"/>
        <v>7.5317349451502966E-2</v>
      </c>
      <c r="AT95" s="20">
        <f t="shared" si="27"/>
        <v>6.8470317683184512E-2</v>
      </c>
      <c r="AU95" s="20">
        <f t="shared" si="27"/>
        <v>6.224574334834955E-2</v>
      </c>
      <c r="AV95" s="20">
        <f t="shared" si="27"/>
        <v>5.6587039407590495E-2</v>
      </c>
      <c r="AW95" s="20">
        <f t="shared" si="27"/>
        <v>5.1442763097809541E-2</v>
      </c>
      <c r="AX95" s="20">
        <f t="shared" si="27"/>
        <v>4.6766148270735948E-2</v>
      </c>
      <c r="AY95" s="20">
        <f t="shared" si="27"/>
        <v>4.2514680246123586E-2</v>
      </c>
      <c r="AZ95" s="18"/>
    </row>
    <row r="96" spans="1:52" ht="12.75" customHeight="1">
      <c r="A96" s="4" t="s">
        <v>152</v>
      </c>
      <c r="B96" s="20">
        <f t="shared" ref="B96:AY96" si="28">B94*B84</f>
        <v>7.9629156199999995</v>
      </c>
      <c r="C96" s="20">
        <f t="shared" si="28"/>
        <v>17.673559654545457</v>
      </c>
      <c r="D96" s="20">
        <f t="shared" si="28"/>
        <v>6.5809219999999993</v>
      </c>
      <c r="E96" s="20">
        <f t="shared" si="28"/>
        <v>15.855684162283994</v>
      </c>
      <c r="F96" s="20">
        <f t="shared" si="28"/>
        <v>5.4387785123966923</v>
      </c>
      <c r="G96" s="20">
        <f t="shared" si="28"/>
        <v>14.286105407603799</v>
      </c>
      <c r="H96" s="20">
        <f t="shared" si="28"/>
        <v>4.4948582747080099</v>
      </c>
      <c r="I96" s="20">
        <f t="shared" si="28"/>
        <v>12.925896539831248</v>
      </c>
      <c r="J96" s="20">
        <f t="shared" si="28"/>
        <v>3.7147589047173626</v>
      </c>
      <c r="K96" s="20">
        <f t="shared" si="28"/>
        <v>11.7411067792852</v>
      </c>
      <c r="L96" s="20">
        <f t="shared" si="28"/>
        <v>53.207254668869155</v>
      </c>
      <c r="M96" s="20">
        <f t="shared" si="28"/>
        <v>10.704755103285443</v>
      </c>
      <c r="N96" s="20">
        <f t="shared" si="28"/>
        <v>2.5372303153591709</v>
      </c>
      <c r="O96" s="20">
        <f t="shared" si="28"/>
        <v>9.7946868945359977</v>
      </c>
      <c r="P96" s="20">
        <f t="shared" si="28"/>
        <v>2.0968845581480746</v>
      </c>
      <c r="Q96" s="20">
        <f t="shared" si="28"/>
        <v>8.9915451744046511</v>
      </c>
      <c r="R96" s="20">
        <f t="shared" si="28"/>
        <v>1.7329624447504748</v>
      </c>
      <c r="S96" s="20">
        <f t="shared" si="28"/>
        <v>8.279387009999688</v>
      </c>
      <c r="T96" s="20">
        <f t="shared" si="28"/>
        <v>1.4322003675623756</v>
      </c>
      <c r="U96" s="20">
        <f t="shared" si="28"/>
        <v>152.33096721832462</v>
      </c>
      <c r="V96" s="20">
        <f t="shared" si="28"/>
        <v>44.347219303941785</v>
      </c>
      <c r="W96" s="20">
        <f t="shared" si="28"/>
        <v>7.0781279030502748</v>
      </c>
      <c r="X96" s="20">
        <f t="shared" si="28"/>
        <v>0.97821212182390216</v>
      </c>
      <c r="Y96" s="20">
        <f t="shared" si="28"/>
        <v>6.5684531054235071</v>
      </c>
      <c r="Z96" s="20">
        <f t="shared" si="28"/>
        <v>0.80843977010239854</v>
      </c>
      <c r="AA96" s="20">
        <f t="shared" si="28"/>
        <v>6.1085105554144805</v>
      </c>
      <c r="AB96" s="20">
        <f t="shared" si="28"/>
        <v>0.66813204140694071</v>
      </c>
      <c r="AC96" s="20">
        <f t="shared" si="28"/>
        <v>5.6919106545738591</v>
      </c>
      <c r="AD96" s="20">
        <f t="shared" si="28"/>
        <v>0.55217524083218228</v>
      </c>
      <c r="AE96" s="20">
        <f t="shared" si="28"/>
        <v>5.3128930007707487</v>
      </c>
      <c r="AF96" s="20">
        <f t="shared" si="28"/>
        <v>29.295382600668422</v>
      </c>
      <c r="AG96" s="20">
        <f t="shared" si="28"/>
        <v>4.9669279185252027</v>
      </c>
      <c r="AH96" s="20">
        <f t="shared" si="28"/>
        <v>0.37714311920782884</v>
      </c>
      <c r="AI96" s="20">
        <f t="shared" si="28"/>
        <v>4.6500407991914416</v>
      </c>
      <c r="AJ96" s="20">
        <f t="shared" si="28"/>
        <v>0.31168852827093291</v>
      </c>
      <c r="AK96" s="20">
        <f t="shared" si="28"/>
        <v>4.358800494144238</v>
      </c>
      <c r="AL96" s="20">
        <f t="shared" si="28"/>
        <v>0.25759382501729988</v>
      </c>
      <c r="AM96" s="20">
        <f t="shared" si="28"/>
        <v>4.090375424124117</v>
      </c>
      <c r="AN96" s="20">
        <f t="shared" si="28"/>
        <v>0.21288745869198331</v>
      </c>
      <c r="AO96" s="20">
        <f t="shared" si="28"/>
        <v>25.348863118480018</v>
      </c>
      <c r="AP96" s="20">
        <f t="shared" si="28"/>
        <v>87.664674679488854</v>
      </c>
      <c r="AQ96" s="20">
        <f t="shared" si="28"/>
        <v>3.6123583676130049</v>
      </c>
      <c r="AR96" s="20">
        <f t="shared" si="28"/>
        <v>0.14540499876510027</v>
      </c>
      <c r="AS96" s="20">
        <f t="shared" si="28"/>
        <v>3.3988492787410562</v>
      </c>
      <c r="AT96" s="20">
        <f t="shared" si="28"/>
        <v>0.12016942046702497</v>
      </c>
      <c r="AU96" s="20">
        <f t="shared" si="28"/>
        <v>3.2001559576380179</v>
      </c>
      <c r="AV96" s="20">
        <f t="shared" si="28"/>
        <v>9.9313570633904918E-2</v>
      </c>
      <c r="AW96" s="20">
        <f t="shared" si="28"/>
        <v>3.0149035977524243</v>
      </c>
      <c r="AX96" s="20">
        <f t="shared" si="28"/>
        <v>8.2077331102400758E-2</v>
      </c>
      <c r="AY96" s="20">
        <f t="shared" si="28"/>
        <v>2.8418841757959701</v>
      </c>
      <c r="AZ96" s="18"/>
    </row>
    <row r="97" spans="1:52" ht="12.75" customHeight="1"/>
    <row r="98" spans="1:52" ht="12.75" customHeight="1">
      <c r="A98" s="4" t="s">
        <v>153</v>
      </c>
      <c r="B98" s="20">
        <f>SUM(B88:AY88)-SUM(B87:AY87)</f>
        <v>2944.8646133102766</v>
      </c>
    </row>
    <row r="99" spans="1:52" ht="12.75" customHeight="1">
      <c r="A99" s="4" t="s">
        <v>154</v>
      </c>
      <c r="B99" s="20">
        <f>SUM(B92:AY92)-SUM(B91:AY91)</f>
        <v>449.89523674490817</v>
      </c>
    </row>
    <row r="100" spans="1:52" ht="12.75" customHeight="1">
      <c r="A100" s="4" t="s">
        <v>155</v>
      </c>
      <c r="B100" s="20">
        <f>SUM(B96:AY96)-SUM(B95:AY95)</f>
        <v>144.80272903473173</v>
      </c>
    </row>
    <row r="101" spans="1:52" ht="12.75" customHeight="1"/>
    <row r="102" spans="1:52" ht="12.75" customHeight="1"/>
    <row r="103" spans="1:52" ht="12.75" customHeight="1">
      <c r="A103" s="1" t="s">
        <v>157</v>
      </c>
    </row>
    <row r="104" spans="1:52" ht="12.75" customHeight="1"/>
    <row r="105" spans="1:52" ht="12.75" customHeight="1">
      <c r="B105" s="19">
        <v>0</v>
      </c>
      <c r="C105" s="19">
        <v>1</v>
      </c>
      <c r="D105" s="19">
        <v>2</v>
      </c>
      <c r="E105" s="19">
        <v>3</v>
      </c>
      <c r="F105" s="19">
        <v>4</v>
      </c>
      <c r="G105" s="19">
        <v>5</v>
      </c>
      <c r="H105" s="19">
        <v>6</v>
      </c>
      <c r="I105" s="19">
        <v>7</v>
      </c>
      <c r="J105" s="19">
        <v>8</v>
      </c>
      <c r="K105" s="19">
        <v>9</v>
      </c>
      <c r="L105" s="19">
        <v>10</v>
      </c>
      <c r="M105" s="19">
        <v>11</v>
      </c>
      <c r="N105" s="19">
        <v>12</v>
      </c>
      <c r="O105" s="19">
        <v>13</v>
      </c>
      <c r="P105" s="19">
        <v>14</v>
      </c>
      <c r="Q105" s="19">
        <v>15</v>
      </c>
      <c r="R105" s="19">
        <v>16</v>
      </c>
      <c r="S105" s="19">
        <v>17</v>
      </c>
      <c r="T105" s="19">
        <v>18</v>
      </c>
      <c r="U105" s="19">
        <v>19</v>
      </c>
      <c r="V105" s="19">
        <v>20</v>
      </c>
      <c r="W105" s="19">
        <v>21</v>
      </c>
      <c r="X105" s="19">
        <v>22</v>
      </c>
      <c r="Y105" s="19">
        <v>23</v>
      </c>
      <c r="Z105" s="19">
        <v>24</v>
      </c>
      <c r="AA105" s="19">
        <v>25</v>
      </c>
      <c r="AB105" s="19">
        <v>26</v>
      </c>
      <c r="AC105" s="19">
        <v>27</v>
      </c>
      <c r="AD105" s="19">
        <v>28</v>
      </c>
      <c r="AE105" s="19">
        <v>29</v>
      </c>
      <c r="AF105" s="19">
        <v>30</v>
      </c>
      <c r="AG105" s="19">
        <v>31</v>
      </c>
      <c r="AH105" s="19">
        <v>32</v>
      </c>
      <c r="AI105" s="19">
        <v>33</v>
      </c>
      <c r="AJ105" s="19">
        <v>34</v>
      </c>
      <c r="AK105" s="19">
        <v>35</v>
      </c>
      <c r="AL105" s="19">
        <v>36</v>
      </c>
      <c r="AM105" s="19">
        <v>37</v>
      </c>
      <c r="AN105" s="19">
        <v>38</v>
      </c>
      <c r="AO105" s="19">
        <v>39</v>
      </c>
      <c r="AP105" s="19">
        <v>40</v>
      </c>
      <c r="AQ105" s="19">
        <v>41</v>
      </c>
      <c r="AR105" s="19">
        <v>42</v>
      </c>
      <c r="AS105" s="19">
        <v>43</v>
      </c>
      <c r="AT105" s="19">
        <v>44</v>
      </c>
      <c r="AU105" s="19">
        <v>45</v>
      </c>
      <c r="AV105" s="19">
        <v>46</v>
      </c>
      <c r="AW105" s="19">
        <v>47</v>
      </c>
      <c r="AX105" s="19">
        <v>48</v>
      </c>
      <c r="AY105" s="19">
        <v>49</v>
      </c>
      <c r="AZ105" s="30"/>
    </row>
    <row r="106" spans="1:52" ht="12.75" customHeight="1">
      <c r="A106" s="4" t="s">
        <v>53</v>
      </c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10"/>
    </row>
    <row r="107" spans="1:52" ht="12.75" customHeight="1">
      <c r="A107" s="4" t="s">
        <v>58</v>
      </c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  <c r="AA107" s="20"/>
      <c r="AB107" s="20"/>
      <c r="AC107" s="20"/>
      <c r="AD107" s="20"/>
      <c r="AE107" s="20"/>
      <c r="AF107" s="20"/>
      <c r="AG107" s="20"/>
      <c r="AH107" s="20"/>
      <c r="AI107" s="20"/>
      <c r="AJ107" s="20"/>
      <c r="AK107" s="20"/>
      <c r="AL107" s="20"/>
      <c r="AM107" s="20"/>
      <c r="AN107" s="20"/>
      <c r="AO107" s="20"/>
      <c r="AP107" s="20"/>
      <c r="AQ107" s="20"/>
      <c r="AR107" s="20"/>
      <c r="AS107" s="20"/>
      <c r="AT107" s="20"/>
      <c r="AU107" s="20"/>
      <c r="AV107" s="20"/>
      <c r="AW107" s="20"/>
      <c r="AX107" s="20"/>
      <c r="AY107" s="20"/>
      <c r="AZ107" s="18"/>
    </row>
    <row r="108" spans="1:52" ht="12.75" customHeight="1">
      <c r="A108" s="4" t="s">
        <v>62</v>
      </c>
      <c r="B108" s="4">
        <f>$B$6*$Q$6</f>
        <v>573.37599999999998</v>
      </c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10"/>
    </row>
    <row r="109" spans="1:52" ht="12.75" customHeight="1">
      <c r="A109" s="20" t="s">
        <v>64</v>
      </c>
      <c r="B109" s="20"/>
      <c r="C109" s="20">
        <f t="shared" ref="C109:AY109" si="29">$B$7*$Q$6</f>
        <v>6.1267999999999994</v>
      </c>
      <c r="D109" s="20">
        <f t="shared" si="29"/>
        <v>6.1267999999999994</v>
      </c>
      <c r="E109" s="20">
        <f t="shared" si="29"/>
        <v>6.1267999999999994</v>
      </c>
      <c r="F109" s="20">
        <f t="shared" si="29"/>
        <v>6.1267999999999994</v>
      </c>
      <c r="G109" s="20">
        <f t="shared" si="29"/>
        <v>6.1267999999999994</v>
      </c>
      <c r="H109" s="20">
        <f t="shared" si="29"/>
        <v>6.1267999999999994</v>
      </c>
      <c r="I109" s="20">
        <f t="shared" si="29"/>
        <v>6.1267999999999994</v>
      </c>
      <c r="J109" s="20">
        <f t="shared" si="29"/>
        <v>6.1267999999999994</v>
      </c>
      <c r="K109" s="20">
        <f t="shared" si="29"/>
        <v>6.1267999999999994</v>
      </c>
      <c r="L109" s="20">
        <f t="shared" si="29"/>
        <v>6.1267999999999994</v>
      </c>
      <c r="M109" s="20">
        <f t="shared" si="29"/>
        <v>6.1267999999999994</v>
      </c>
      <c r="N109" s="20">
        <f t="shared" si="29"/>
        <v>6.1267999999999994</v>
      </c>
      <c r="O109" s="20">
        <f t="shared" si="29"/>
        <v>6.1267999999999994</v>
      </c>
      <c r="P109" s="20">
        <f t="shared" si="29"/>
        <v>6.1267999999999994</v>
      </c>
      <c r="Q109" s="20">
        <f t="shared" si="29"/>
        <v>6.1267999999999994</v>
      </c>
      <c r="R109" s="20">
        <f t="shared" si="29"/>
        <v>6.1267999999999994</v>
      </c>
      <c r="S109" s="20">
        <f t="shared" si="29"/>
        <v>6.1267999999999994</v>
      </c>
      <c r="T109" s="20">
        <f t="shared" si="29"/>
        <v>6.1267999999999994</v>
      </c>
      <c r="U109" s="20">
        <f t="shared" si="29"/>
        <v>6.1267999999999994</v>
      </c>
      <c r="V109" s="20">
        <f t="shared" si="29"/>
        <v>6.1267999999999994</v>
      </c>
      <c r="W109" s="20">
        <f t="shared" si="29"/>
        <v>6.1267999999999994</v>
      </c>
      <c r="X109" s="20">
        <f t="shared" si="29"/>
        <v>6.1267999999999994</v>
      </c>
      <c r="Y109" s="20">
        <f t="shared" si="29"/>
        <v>6.1267999999999994</v>
      </c>
      <c r="Z109" s="20">
        <f t="shared" si="29"/>
        <v>6.1267999999999994</v>
      </c>
      <c r="AA109" s="20">
        <f t="shared" si="29"/>
        <v>6.1267999999999994</v>
      </c>
      <c r="AB109" s="20">
        <f t="shared" si="29"/>
        <v>6.1267999999999994</v>
      </c>
      <c r="AC109" s="20">
        <f t="shared" si="29"/>
        <v>6.1267999999999994</v>
      </c>
      <c r="AD109" s="20">
        <f t="shared" si="29"/>
        <v>6.1267999999999994</v>
      </c>
      <c r="AE109" s="20">
        <f t="shared" si="29"/>
        <v>6.1267999999999994</v>
      </c>
      <c r="AF109" s="20">
        <f t="shared" si="29"/>
        <v>6.1267999999999994</v>
      </c>
      <c r="AG109" s="20">
        <f t="shared" si="29"/>
        <v>6.1267999999999994</v>
      </c>
      <c r="AH109" s="20">
        <f t="shared" si="29"/>
        <v>6.1267999999999994</v>
      </c>
      <c r="AI109" s="20">
        <f t="shared" si="29"/>
        <v>6.1267999999999994</v>
      </c>
      <c r="AJ109" s="20">
        <f t="shared" si="29"/>
        <v>6.1267999999999994</v>
      </c>
      <c r="AK109" s="20">
        <f t="shared" si="29"/>
        <v>6.1267999999999994</v>
      </c>
      <c r="AL109" s="20">
        <f t="shared" si="29"/>
        <v>6.1267999999999994</v>
      </c>
      <c r="AM109" s="20">
        <f t="shared" si="29"/>
        <v>6.1267999999999994</v>
      </c>
      <c r="AN109" s="20">
        <f t="shared" si="29"/>
        <v>6.1267999999999994</v>
      </c>
      <c r="AO109" s="20">
        <f t="shared" si="29"/>
        <v>6.1267999999999994</v>
      </c>
      <c r="AP109" s="20">
        <f t="shared" si="29"/>
        <v>6.1267999999999994</v>
      </c>
      <c r="AQ109" s="20">
        <f t="shared" si="29"/>
        <v>6.1267999999999994</v>
      </c>
      <c r="AR109" s="20">
        <f t="shared" si="29"/>
        <v>6.1267999999999994</v>
      </c>
      <c r="AS109" s="20">
        <f t="shared" si="29"/>
        <v>6.1267999999999994</v>
      </c>
      <c r="AT109" s="20">
        <f t="shared" si="29"/>
        <v>6.1267999999999994</v>
      </c>
      <c r="AU109" s="20">
        <f t="shared" si="29"/>
        <v>6.1267999999999994</v>
      </c>
      <c r="AV109" s="20">
        <f t="shared" si="29"/>
        <v>6.1267999999999994</v>
      </c>
      <c r="AW109" s="20">
        <f t="shared" si="29"/>
        <v>6.1267999999999994</v>
      </c>
      <c r="AX109" s="20">
        <f t="shared" si="29"/>
        <v>6.1267999999999994</v>
      </c>
      <c r="AY109" s="20">
        <f t="shared" si="29"/>
        <v>6.1267999999999994</v>
      </c>
      <c r="AZ109" s="18"/>
    </row>
    <row r="110" spans="1:52" ht="12.75" customHeight="1">
      <c r="A110" s="21" t="s">
        <v>142</v>
      </c>
      <c r="B110" s="22">
        <f t="shared" ref="B110:AY110" si="30">SUM(B106:B109)</f>
        <v>573.37599999999998</v>
      </c>
      <c r="C110" s="23">
        <f t="shared" si="30"/>
        <v>6.1267999999999994</v>
      </c>
      <c r="D110" s="23">
        <f t="shared" si="30"/>
        <v>6.1267999999999994</v>
      </c>
      <c r="E110" s="23">
        <f t="shared" si="30"/>
        <v>6.1267999999999994</v>
      </c>
      <c r="F110" s="23">
        <f t="shared" si="30"/>
        <v>6.1267999999999994</v>
      </c>
      <c r="G110" s="23">
        <f t="shared" si="30"/>
        <v>6.1267999999999994</v>
      </c>
      <c r="H110" s="23">
        <f t="shared" si="30"/>
        <v>6.1267999999999994</v>
      </c>
      <c r="I110" s="23">
        <f t="shared" si="30"/>
        <v>6.1267999999999994</v>
      </c>
      <c r="J110" s="23">
        <f t="shared" si="30"/>
        <v>6.1267999999999994</v>
      </c>
      <c r="K110" s="23">
        <f t="shared" si="30"/>
        <v>6.1267999999999994</v>
      </c>
      <c r="L110" s="23">
        <f t="shared" si="30"/>
        <v>6.1267999999999994</v>
      </c>
      <c r="M110" s="23">
        <f t="shared" si="30"/>
        <v>6.1267999999999994</v>
      </c>
      <c r="N110" s="23">
        <f t="shared" si="30"/>
        <v>6.1267999999999994</v>
      </c>
      <c r="O110" s="23">
        <f t="shared" si="30"/>
        <v>6.1267999999999994</v>
      </c>
      <c r="P110" s="23">
        <f t="shared" si="30"/>
        <v>6.1267999999999994</v>
      </c>
      <c r="Q110" s="23">
        <f t="shared" si="30"/>
        <v>6.1267999999999994</v>
      </c>
      <c r="R110" s="23">
        <f t="shared" si="30"/>
        <v>6.1267999999999994</v>
      </c>
      <c r="S110" s="23">
        <f t="shared" si="30"/>
        <v>6.1267999999999994</v>
      </c>
      <c r="T110" s="23">
        <f t="shared" si="30"/>
        <v>6.1267999999999994</v>
      </c>
      <c r="U110" s="23">
        <f t="shared" si="30"/>
        <v>6.1267999999999994</v>
      </c>
      <c r="V110" s="23">
        <f t="shared" si="30"/>
        <v>6.1267999999999994</v>
      </c>
      <c r="W110" s="23">
        <f t="shared" si="30"/>
        <v>6.1267999999999994</v>
      </c>
      <c r="X110" s="23">
        <f t="shared" si="30"/>
        <v>6.1267999999999994</v>
      </c>
      <c r="Y110" s="23">
        <f t="shared" si="30"/>
        <v>6.1267999999999994</v>
      </c>
      <c r="Z110" s="23">
        <f t="shared" si="30"/>
        <v>6.1267999999999994</v>
      </c>
      <c r="AA110" s="23">
        <f t="shared" si="30"/>
        <v>6.1267999999999994</v>
      </c>
      <c r="AB110" s="23">
        <f t="shared" si="30"/>
        <v>6.1267999999999994</v>
      </c>
      <c r="AC110" s="23">
        <f t="shared" si="30"/>
        <v>6.1267999999999994</v>
      </c>
      <c r="AD110" s="23">
        <f t="shared" si="30"/>
        <v>6.1267999999999994</v>
      </c>
      <c r="AE110" s="23">
        <f t="shared" si="30"/>
        <v>6.1267999999999994</v>
      </c>
      <c r="AF110" s="23">
        <f t="shared" si="30"/>
        <v>6.1267999999999994</v>
      </c>
      <c r="AG110" s="23">
        <f t="shared" si="30"/>
        <v>6.1267999999999994</v>
      </c>
      <c r="AH110" s="23">
        <f t="shared" si="30"/>
        <v>6.1267999999999994</v>
      </c>
      <c r="AI110" s="23">
        <f t="shared" si="30"/>
        <v>6.1267999999999994</v>
      </c>
      <c r="AJ110" s="23">
        <f t="shared" si="30"/>
        <v>6.1267999999999994</v>
      </c>
      <c r="AK110" s="23">
        <f t="shared" si="30"/>
        <v>6.1267999999999994</v>
      </c>
      <c r="AL110" s="23">
        <f t="shared" si="30"/>
        <v>6.1267999999999994</v>
      </c>
      <c r="AM110" s="23">
        <f t="shared" si="30"/>
        <v>6.1267999999999994</v>
      </c>
      <c r="AN110" s="23">
        <f t="shared" si="30"/>
        <v>6.1267999999999994</v>
      </c>
      <c r="AO110" s="23">
        <f t="shared" si="30"/>
        <v>6.1267999999999994</v>
      </c>
      <c r="AP110" s="23">
        <f t="shared" si="30"/>
        <v>6.1267999999999994</v>
      </c>
      <c r="AQ110" s="23">
        <f t="shared" si="30"/>
        <v>6.1267999999999994</v>
      </c>
      <c r="AR110" s="23">
        <f t="shared" si="30"/>
        <v>6.1267999999999994</v>
      </c>
      <c r="AS110" s="23">
        <f t="shared" si="30"/>
        <v>6.1267999999999994</v>
      </c>
      <c r="AT110" s="23">
        <f t="shared" si="30"/>
        <v>6.1267999999999994</v>
      </c>
      <c r="AU110" s="23">
        <f t="shared" si="30"/>
        <v>6.1267999999999994</v>
      </c>
      <c r="AV110" s="23">
        <f t="shared" si="30"/>
        <v>6.1267999999999994</v>
      </c>
      <c r="AW110" s="23">
        <f t="shared" si="30"/>
        <v>6.1267999999999994</v>
      </c>
      <c r="AX110" s="23">
        <f t="shared" si="30"/>
        <v>6.1267999999999994</v>
      </c>
      <c r="AY110" s="23">
        <f t="shared" si="30"/>
        <v>6.1267999999999994</v>
      </c>
      <c r="AZ110" s="18"/>
    </row>
    <row r="111" spans="1:52" ht="12.75" customHeight="1">
      <c r="A111" s="24"/>
      <c r="B111" s="25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  <c r="AA111" s="25"/>
      <c r="AB111" s="25"/>
      <c r="AC111" s="25"/>
      <c r="AD111" s="25"/>
      <c r="AE111" s="25"/>
      <c r="AF111" s="25"/>
      <c r="AG111" s="25"/>
      <c r="AH111" s="25"/>
      <c r="AI111" s="25"/>
      <c r="AJ111" s="25"/>
      <c r="AK111" s="25"/>
      <c r="AL111" s="25"/>
      <c r="AM111" s="25"/>
      <c r="AN111" s="25"/>
      <c r="AO111" s="25"/>
      <c r="AP111" s="25"/>
      <c r="AQ111" s="25"/>
      <c r="AR111" s="25"/>
      <c r="AS111" s="25"/>
      <c r="AT111" s="25"/>
      <c r="AU111" s="25"/>
      <c r="AV111" s="25"/>
      <c r="AW111" s="25"/>
      <c r="AX111" s="25"/>
      <c r="AY111" s="25"/>
      <c r="AZ111" s="18"/>
    </row>
    <row r="112" spans="1:52" ht="12.75" customHeight="1">
      <c r="A112" s="4" t="s">
        <v>69</v>
      </c>
      <c r="B112" s="92">
        <v>0</v>
      </c>
      <c r="C112" s="92">
        <v>11.478131075834971</v>
      </c>
      <c r="D112" s="92">
        <v>0</v>
      </c>
      <c r="E112" s="92">
        <v>13.141312268723459</v>
      </c>
      <c r="F112" s="92">
        <v>0</v>
      </c>
      <c r="G112" s="92">
        <v>15.045488416461493</v>
      </c>
      <c r="H112" s="92">
        <v>0</v>
      </c>
      <c r="I112" s="92">
        <v>17.225579688006768</v>
      </c>
      <c r="J112" s="92">
        <v>0</v>
      </c>
      <c r="K112" s="92">
        <v>19.721566184798945</v>
      </c>
      <c r="L112" s="92">
        <v>130.04277236112429</v>
      </c>
      <c r="M112" s="92">
        <v>22.579221124976318</v>
      </c>
      <c r="N112" s="92">
        <v>0</v>
      </c>
      <c r="O112" s="92">
        <v>25.850950265985386</v>
      </c>
      <c r="P112" s="92">
        <v>0</v>
      </c>
      <c r="Q112" s="92">
        <v>29.596752959526675</v>
      </c>
      <c r="R112" s="92">
        <v>0</v>
      </c>
      <c r="S112" s="92">
        <v>33.885322463362087</v>
      </c>
      <c r="T112" s="92">
        <v>0</v>
      </c>
      <c r="U112" s="92">
        <v>38.795305688303266</v>
      </c>
      <c r="V112" s="92">
        <v>290.38325077154377</v>
      </c>
      <c r="W112" s="92">
        <v>44.41674548253841</v>
      </c>
      <c r="X112" s="92">
        <v>0</v>
      </c>
      <c r="Y112" s="92">
        <v>50.852731902958233</v>
      </c>
      <c r="Z112" s="92">
        <v>0</v>
      </c>
      <c r="AA112" s="92">
        <v>58.221292755696879</v>
      </c>
      <c r="AB112" s="92">
        <v>0</v>
      </c>
      <c r="AC112" s="92">
        <v>66.657558075997372</v>
      </c>
      <c r="AD112" s="92">
        <v>0</v>
      </c>
      <c r="AE112" s="92">
        <v>76.316238241209405</v>
      </c>
      <c r="AF112" s="92">
        <v>503.22449566447034</v>
      </c>
      <c r="AG112" s="92">
        <v>87.374461162360646</v>
      </c>
      <c r="AH112" s="92">
        <v>0</v>
      </c>
      <c r="AI112" s="92">
        <v>100.03502058478671</v>
      </c>
      <c r="AJ112" s="92">
        <v>0</v>
      </c>
      <c r="AK112" s="92">
        <v>114.5300950675223</v>
      </c>
      <c r="AL112" s="92">
        <v>0</v>
      </c>
      <c r="AM112" s="92">
        <v>131.12550584280629</v>
      </c>
      <c r="AN112" s="92">
        <v>0</v>
      </c>
      <c r="AO112" s="92">
        <v>150.12559163942896</v>
      </c>
      <c r="AP112" s="92">
        <v>3959.6749986708819</v>
      </c>
      <c r="AQ112" s="92">
        <v>171.87878986798225</v>
      </c>
      <c r="AR112" s="92">
        <v>0</v>
      </c>
      <c r="AS112" s="92">
        <v>196.78402651985292</v>
      </c>
      <c r="AT112" s="92">
        <v>0</v>
      </c>
      <c r="AU112" s="92">
        <v>225.29803196257959</v>
      </c>
      <c r="AV112" s="92">
        <v>0</v>
      </c>
      <c r="AW112" s="92">
        <v>257.94371679395744</v>
      </c>
      <c r="AX112" s="92">
        <v>0</v>
      </c>
      <c r="AY112" s="92">
        <v>295.31976135740183</v>
      </c>
      <c r="AZ112" s="18"/>
    </row>
    <row r="113" spans="1:52" ht="12.75" customHeight="1">
      <c r="A113" s="2" t="s">
        <v>143</v>
      </c>
      <c r="B113" s="32">
        <f t="shared" ref="B113:AY113" si="31">SUM(B112)</f>
        <v>0</v>
      </c>
      <c r="C113" s="32">
        <f t="shared" si="31"/>
        <v>11.478131075834971</v>
      </c>
      <c r="D113" s="32">
        <f t="shared" si="31"/>
        <v>0</v>
      </c>
      <c r="E113" s="32">
        <f t="shared" si="31"/>
        <v>13.141312268723459</v>
      </c>
      <c r="F113" s="32">
        <f t="shared" si="31"/>
        <v>0</v>
      </c>
      <c r="G113" s="32">
        <f t="shared" si="31"/>
        <v>15.045488416461493</v>
      </c>
      <c r="H113" s="32">
        <f t="shared" si="31"/>
        <v>0</v>
      </c>
      <c r="I113" s="32">
        <f t="shared" si="31"/>
        <v>17.225579688006768</v>
      </c>
      <c r="J113" s="32">
        <f t="shared" si="31"/>
        <v>0</v>
      </c>
      <c r="K113" s="32">
        <f t="shared" si="31"/>
        <v>19.721566184798945</v>
      </c>
      <c r="L113" s="32">
        <f t="shared" si="31"/>
        <v>130.04277236112429</v>
      </c>
      <c r="M113" s="32">
        <f t="shared" si="31"/>
        <v>22.579221124976318</v>
      </c>
      <c r="N113" s="32">
        <f t="shared" si="31"/>
        <v>0</v>
      </c>
      <c r="O113" s="32">
        <f t="shared" si="31"/>
        <v>25.850950265985386</v>
      </c>
      <c r="P113" s="32">
        <f t="shared" si="31"/>
        <v>0</v>
      </c>
      <c r="Q113" s="32">
        <f t="shared" si="31"/>
        <v>29.596752959526675</v>
      </c>
      <c r="R113" s="32">
        <f t="shared" si="31"/>
        <v>0</v>
      </c>
      <c r="S113" s="32">
        <f t="shared" si="31"/>
        <v>33.885322463362087</v>
      </c>
      <c r="T113" s="32">
        <f t="shared" si="31"/>
        <v>0</v>
      </c>
      <c r="U113" s="32">
        <f t="shared" si="31"/>
        <v>38.795305688303266</v>
      </c>
      <c r="V113" s="32">
        <f t="shared" si="31"/>
        <v>290.38325077154377</v>
      </c>
      <c r="W113" s="32">
        <f t="shared" si="31"/>
        <v>44.41674548253841</v>
      </c>
      <c r="X113" s="32">
        <f t="shared" si="31"/>
        <v>0</v>
      </c>
      <c r="Y113" s="32">
        <f t="shared" si="31"/>
        <v>50.852731902958233</v>
      </c>
      <c r="Z113" s="32">
        <f t="shared" si="31"/>
        <v>0</v>
      </c>
      <c r="AA113" s="32">
        <f t="shared" si="31"/>
        <v>58.221292755696879</v>
      </c>
      <c r="AB113" s="32">
        <f t="shared" si="31"/>
        <v>0</v>
      </c>
      <c r="AC113" s="32">
        <f t="shared" si="31"/>
        <v>66.657558075997372</v>
      </c>
      <c r="AD113" s="32">
        <f t="shared" si="31"/>
        <v>0</v>
      </c>
      <c r="AE113" s="32">
        <f t="shared" si="31"/>
        <v>76.316238241209405</v>
      </c>
      <c r="AF113" s="32">
        <f t="shared" si="31"/>
        <v>503.22449566447034</v>
      </c>
      <c r="AG113" s="32">
        <f t="shared" si="31"/>
        <v>87.374461162360646</v>
      </c>
      <c r="AH113" s="32">
        <f t="shared" si="31"/>
        <v>0</v>
      </c>
      <c r="AI113" s="32">
        <f t="shared" si="31"/>
        <v>100.03502058478671</v>
      </c>
      <c r="AJ113" s="32">
        <f t="shared" si="31"/>
        <v>0</v>
      </c>
      <c r="AK113" s="32">
        <f t="shared" si="31"/>
        <v>114.5300950675223</v>
      </c>
      <c r="AL113" s="32">
        <f t="shared" si="31"/>
        <v>0</v>
      </c>
      <c r="AM113" s="32">
        <f t="shared" si="31"/>
        <v>131.12550584280629</v>
      </c>
      <c r="AN113" s="32">
        <f t="shared" si="31"/>
        <v>0</v>
      </c>
      <c r="AO113" s="32">
        <f t="shared" si="31"/>
        <v>150.12559163942896</v>
      </c>
      <c r="AP113" s="32">
        <f t="shared" si="31"/>
        <v>3959.6749986708819</v>
      </c>
      <c r="AQ113" s="32">
        <f t="shared" si="31"/>
        <v>171.87878986798225</v>
      </c>
      <c r="AR113" s="32">
        <f t="shared" si="31"/>
        <v>0</v>
      </c>
      <c r="AS113" s="32">
        <f t="shared" si="31"/>
        <v>196.78402651985292</v>
      </c>
      <c r="AT113" s="32">
        <f t="shared" si="31"/>
        <v>0</v>
      </c>
      <c r="AU113" s="32">
        <f t="shared" si="31"/>
        <v>225.29803196257959</v>
      </c>
      <c r="AV113" s="32">
        <f t="shared" si="31"/>
        <v>0</v>
      </c>
      <c r="AW113" s="32">
        <f t="shared" si="31"/>
        <v>257.94371679395744</v>
      </c>
      <c r="AX113" s="32">
        <f t="shared" si="31"/>
        <v>0</v>
      </c>
      <c r="AY113" s="32">
        <f t="shared" si="31"/>
        <v>295.31976135740183</v>
      </c>
      <c r="AZ113" s="18"/>
    </row>
    <row r="114" spans="1:52" ht="12.75" customHeight="1">
      <c r="AZ114" s="18"/>
    </row>
    <row r="115" spans="1:52" ht="12.75" customHeight="1">
      <c r="A115" s="4" t="s">
        <v>144</v>
      </c>
      <c r="B115" s="4">
        <f t="shared" ref="B115:AY115" si="32">1/(1+$B$30)^B105</f>
        <v>1</v>
      </c>
      <c r="C115" s="20">
        <f t="shared" si="32"/>
        <v>0.970873786407767</v>
      </c>
      <c r="D115" s="20">
        <f t="shared" si="32"/>
        <v>0.94259590913375435</v>
      </c>
      <c r="E115" s="20">
        <f t="shared" si="32"/>
        <v>0.91514165935315961</v>
      </c>
      <c r="F115" s="20">
        <f t="shared" si="32"/>
        <v>0.888487047915689</v>
      </c>
      <c r="G115" s="20">
        <f t="shared" si="32"/>
        <v>0.86260878438416411</v>
      </c>
      <c r="H115" s="20">
        <f t="shared" si="32"/>
        <v>0.83748425668365445</v>
      </c>
      <c r="I115" s="20">
        <f t="shared" si="32"/>
        <v>0.81309151134335378</v>
      </c>
      <c r="J115" s="20">
        <f t="shared" si="32"/>
        <v>0.78940923431393573</v>
      </c>
      <c r="K115" s="20">
        <f t="shared" si="32"/>
        <v>0.76641673234362695</v>
      </c>
      <c r="L115" s="20">
        <f t="shared" si="32"/>
        <v>0.74409391489672516</v>
      </c>
      <c r="M115" s="20">
        <f t="shared" si="32"/>
        <v>0.72242127659876232</v>
      </c>
      <c r="N115" s="20">
        <f t="shared" si="32"/>
        <v>0.70137988019297326</v>
      </c>
      <c r="O115" s="20">
        <f t="shared" si="32"/>
        <v>0.68095133999317792</v>
      </c>
      <c r="P115" s="20">
        <f t="shared" si="32"/>
        <v>0.66111780581861923</v>
      </c>
      <c r="Q115" s="20">
        <f t="shared" si="32"/>
        <v>0.64186194739671765</v>
      </c>
      <c r="R115" s="20">
        <f t="shared" si="32"/>
        <v>0.62316693922011435</v>
      </c>
      <c r="S115" s="20">
        <f t="shared" si="32"/>
        <v>0.60501644584477121</v>
      </c>
      <c r="T115" s="20">
        <f t="shared" si="32"/>
        <v>0.5873946076162827</v>
      </c>
      <c r="U115" s="20">
        <f t="shared" si="32"/>
        <v>0.57028602681192497</v>
      </c>
      <c r="V115" s="20">
        <f t="shared" si="32"/>
        <v>0.55367575418633497</v>
      </c>
      <c r="W115" s="20">
        <f t="shared" si="32"/>
        <v>0.5375492759090631</v>
      </c>
      <c r="X115" s="20">
        <f t="shared" si="32"/>
        <v>0.52189250088258554</v>
      </c>
      <c r="Y115" s="20">
        <f t="shared" si="32"/>
        <v>0.50669174842969467</v>
      </c>
      <c r="Z115" s="20">
        <f t="shared" si="32"/>
        <v>0.49193373633950943</v>
      </c>
      <c r="AA115" s="20">
        <f t="shared" si="32"/>
        <v>0.47760556926165965</v>
      </c>
      <c r="AB115" s="20">
        <f t="shared" si="32"/>
        <v>0.46369472743850448</v>
      </c>
      <c r="AC115" s="20">
        <f t="shared" si="32"/>
        <v>0.45018905576553836</v>
      </c>
      <c r="AD115" s="20">
        <f t="shared" si="32"/>
        <v>0.4370767531704256</v>
      </c>
      <c r="AE115" s="20">
        <f t="shared" si="32"/>
        <v>0.42434636230138412</v>
      </c>
      <c r="AF115" s="20">
        <f t="shared" si="32"/>
        <v>0.41198675951590691</v>
      </c>
      <c r="AG115" s="20">
        <f t="shared" si="32"/>
        <v>0.39998714516107459</v>
      </c>
      <c r="AH115" s="20">
        <f t="shared" si="32"/>
        <v>0.38833703413696569</v>
      </c>
      <c r="AI115" s="20">
        <f t="shared" si="32"/>
        <v>0.37702624673491814</v>
      </c>
      <c r="AJ115" s="20">
        <f t="shared" si="32"/>
        <v>0.36604489974263904</v>
      </c>
      <c r="AK115" s="20">
        <f t="shared" si="32"/>
        <v>0.35538339780838735</v>
      </c>
      <c r="AL115" s="20">
        <f t="shared" si="32"/>
        <v>0.34503242505668674</v>
      </c>
      <c r="AM115" s="20">
        <f t="shared" si="32"/>
        <v>0.33498293694823961</v>
      </c>
      <c r="AN115" s="20">
        <f t="shared" si="32"/>
        <v>0.3252261523769317</v>
      </c>
      <c r="AO115" s="20">
        <f t="shared" si="32"/>
        <v>0.31575354599702099</v>
      </c>
      <c r="AP115" s="20">
        <f t="shared" si="32"/>
        <v>0.30655684077380685</v>
      </c>
      <c r="AQ115" s="20">
        <f t="shared" si="32"/>
        <v>0.29762800075126877</v>
      </c>
      <c r="AR115" s="20">
        <f t="shared" si="32"/>
        <v>0.28895922403035801</v>
      </c>
      <c r="AS115" s="20">
        <f t="shared" si="32"/>
        <v>0.28054293595180391</v>
      </c>
      <c r="AT115" s="20">
        <f t="shared" si="32"/>
        <v>0.27237178247747956</v>
      </c>
      <c r="AU115" s="20">
        <f t="shared" si="32"/>
        <v>0.26443862376454325</v>
      </c>
      <c r="AV115" s="20">
        <f t="shared" si="32"/>
        <v>0.25673652792674101</v>
      </c>
      <c r="AW115" s="20">
        <f t="shared" si="32"/>
        <v>0.24925876497741845</v>
      </c>
      <c r="AX115" s="20">
        <f t="shared" si="32"/>
        <v>0.24199880094894996</v>
      </c>
      <c r="AY115" s="20">
        <f t="shared" si="32"/>
        <v>0.2349502921834466</v>
      </c>
      <c r="AZ115" s="18"/>
    </row>
    <row r="116" spans="1:52" ht="12.75" customHeight="1">
      <c r="A116" s="4" t="s">
        <v>145</v>
      </c>
      <c r="B116" s="4">
        <f t="shared" ref="B116:AY116" si="33">B110*B115</f>
        <v>573.37599999999998</v>
      </c>
      <c r="C116" s="20">
        <f t="shared" si="33"/>
        <v>5.9483495145631062</v>
      </c>
      <c r="D116" s="20">
        <f t="shared" si="33"/>
        <v>5.7750966160806856</v>
      </c>
      <c r="E116" s="20">
        <f t="shared" si="33"/>
        <v>5.6068899185249377</v>
      </c>
      <c r="F116" s="20">
        <f t="shared" si="33"/>
        <v>5.4435824451698425</v>
      </c>
      <c r="G116" s="20">
        <f t="shared" si="33"/>
        <v>5.2850315001648962</v>
      </c>
      <c r="H116" s="20">
        <f t="shared" si="33"/>
        <v>5.1310985438494132</v>
      </c>
      <c r="I116" s="20">
        <f t="shared" si="33"/>
        <v>4.9816490716984596</v>
      </c>
      <c r="J116" s="20">
        <f t="shared" si="33"/>
        <v>4.8365524967946207</v>
      </c>
      <c r="K116" s="20">
        <f t="shared" si="33"/>
        <v>4.6956820357229327</v>
      </c>
      <c r="L116" s="20">
        <f t="shared" si="33"/>
        <v>4.5589145977892551</v>
      </c>
      <c r="M116" s="20">
        <f t="shared" si="33"/>
        <v>4.4261306774652969</v>
      </c>
      <c r="N116" s="20">
        <f t="shared" si="33"/>
        <v>4.2972142499663084</v>
      </c>
      <c r="O116" s="20">
        <f t="shared" si="33"/>
        <v>4.1720526698702018</v>
      </c>
      <c r="P116" s="20">
        <f t="shared" si="33"/>
        <v>4.0505365726895155</v>
      </c>
      <c r="Q116" s="20">
        <f t="shared" si="33"/>
        <v>3.9325597793102092</v>
      </c>
      <c r="R116" s="20">
        <f t="shared" si="33"/>
        <v>3.8180192032137961</v>
      </c>
      <c r="S116" s="20">
        <f t="shared" si="33"/>
        <v>3.7068147604017438</v>
      </c>
      <c r="T116" s="20">
        <f t="shared" si="33"/>
        <v>3.5988492819434406</v>
      </c>
      <c r="U116" s="20">
        <f t="shared" si="33"/>
        <v>3.4940284290713017</v>
      </c>
      <c r="V116" s="20">
        <f t="shared" si="33"/>
        <v>3.3922606107488367</v>
      </c>
      <c r="W116" s="20">
        <f t="shared" si="33"/>
        <v>3.2934569036396475</v>
      </c>
      <c r="X116" s="20">
        <f t="shared" si="33"/>
        <v>3.197530974407425</v>
      </c>
      <c r="Y116" s="20">
        <f t="shared" si="33"/>
        <v>3.104399004279053</v>
      </c>
      <c r="Z116" s="20">
        <f t="shared" si="33"/>
        <v>3.0139796158049061</v>
      </c>
      <c r="AA116" s="20">
        <f t="shared" si="33"/>
        <v>2.9261938017523361</v>
      </c>
      <c r="AB116" s="20">
        <f t="shared" si="33"/>
        <v>2.840964856070229</v>
      </c>
      <c r="AC116" s="20">
        <f t="shared" si="33"/>
        <v>2.7582183068643</v>
      </c>
      <c r="AD116" s="20">
        <f t="shared" si="33"/>
        <v>2.6778818513245635</v>
      </c>
      <c r="AE116" s="20">
        <f t="shared" si="33"/>
        <v>2.59988529254812</v>
      </c>
      <c r="AF116" s="20">
        <f t="shared" si="33"/>
        <v>2.5241604782020581</v>
      </c>
      <c r="AG116" s="20">
        <f t="shared" si="33"/>
        <v>2.4506412409728715</v>
      </c>
      <c r="AH116" s="20">
        <f t="shared" si="33"/>
        <v>2.3792633407503612</v>
      </c>
      <c r="AI116" s="20">
        <f t="shared" si="33"/>
        <v>2.309964408495496</v>
      </c>
      <c r="AJ116" s="20">
        <f t="shared" si="33"/>
        <v>2.2426838917432006</v>
      </c>
      <c r="AK116" s="20">
        <f t="shared" si="33"/>
        <v>2.1773630016924272</v>
      </c>
      <c r="AL116" s="20">
        <f t="shared" si="33"/>
        <v>2.1139446618373081</v>
      </c>
      <c r="AM116" s="20">
        <f t="shared" si="33"/>
        <v>2.0523734580944741</v>
      </c>
      <c r="AN116" s="20">
        <f t="shared" si="33"/>
        <v>1.9925955903829848</v>
      </c>
      <c r="AO116" s="20">
        <f t="shared" si="33"/>
        <v>1.9345588256145481</v>
      </c>
      <c r="AP116" s="20">
        <f t="shared" si="33"/>
        <v>1.8782124520529595</v>
      </c>
      <c r="AQ116" s="20">
        <f t="shared" si="33"/>
        <v>1.8235072350028734</v>
      </c>
      <c r="AR116" s="20">
        <f t="shared" si="33"/>
        <v>1.7703953737891973</v>
      </c>
      <c r="AS116" s="20">
        <f t="shared" si="33"/>
        <v>1.7188304599895119</v>
      </c>
      <c r="AT116" s="20">
        <f t="shared" si="33"/>
        <v>1.6687674368830216</v>
      </c>
      <c r="AU116" s="20">
        <f t="shared" si="33"/>
        <v>1.6201625600806033</v>
      </c>
      <c r="AV116" s="20">
        <f t="shared" si="33"/>
        <v>1.5729733593015567</v>
      </c>
      <c r="AW116" s="20">
        <f t="shared" si="33"/>
        <v>1.5271586012636471</v>
      </c>
      <c r="AX116" s="20">
        <f t="shared" si="33"/>
        <v>1.4826782536540264</v>
      </c>
      <c r="AY116" s="20">
        <f t="shared" si="33"/>
        <v>1.4394934501495404</v>
      </c>
      <c r="AZ116" s="18"/>
    </row>
    <row r="117" spans="1:52" ht="12.75" customHeight="1">
      <c r="A117" s="4" t="s">
        <v>146</v>
      </c>
      <c r="B117" s="4">
        <f t="shared" ref="B117:AY117" si="34">B113*B115</f>
        <v>0</v>
      </c>
      <c r="C117" s="20">
        <f t="shared" si="34"/>
        <v>11.143816578480555</v>
      </c>
      <c r="D117" s="20">
        <f t="shared" si="34"/>
        <v>0</v>
      </c>
      <c r="E117" s="20">
        <f t="shared" si="34"/>
        <v>12.02616231567762</v>
      </c>
      <c r="F117" s="20">
        <f t="shared" si="34"/>
        <v>0</v>
      </c>
      <c r="G117" s="20">
        <f t="shared" si="34"/>
        <v>12.978370473389871</v>
      </c>
      <c r="H117" s="20">
        <f t="shared" si="34"/>
        <v>0</v>
      </c>
      <c r="I117" s="20">
        <f t="shared" si="34"/>
        <v>14.0059726222868</v>
      </c>
      <c r="J117" s="20">
        <f t="shared" si="34"/>
        <v>0</v>
      </c>
      <c r="K117" s="20">
        <f t="shared" si="34"/>
        <v>15.114938312052177</v>
      </c>
      <c r="L117" s="20">
        <f t="shared" si="34"/>
        <v>96.764035590212629</v>
      </c>
      <c r="M117" s="20">
        <f t="shared" si="34"/>
        <v>16.311709749711135</v>
      </c>
      <c r="N117" s="20">
        <f t="shared" si="34"/>
        <v>0</v>
      </c>
      <c r="O117" s="20">
        <f t="shared" si="34"/>
        <v>17.603239223719747</v>
      </c>
      <c r="P117" s="20">
        <f t="shared" si="34"/>
        <v>0</v>
      </c>
      <c r="Q117" s="20">
        <f t="shared" si="34"/>
        <v>18.997029491221358</v>
      </c>
      <c r="R117" s="20">
        <f t="shared" si="34"/>
        <v>0</v>
      </c>
      <c r="S117" s="20">
        <f t="shared" si="34"/>
        <v>20.501177363087319</v>
      </c>
      <c r="T117" s="20">
        <f t="shared" si="34"/>
        <v>0</v>
      </c>
      <c r="U117" s="20">
        <f t="shared" si="34"/>
        <v>22.124420739936543</v>
      </c>
      <c r="V117" s="20">
        <f t="shared" si="34"/>
        <v>160.77816537401412</v>
      </c>
      <c r="W117" s="20">
        <f t="shared" si="34"/>
        <v>23.87618937237567</v>
      </c>
      <c r="X117" s="20">
        <f t="shared" si="34"/>
        <v>0</v>
      </c>
      <c r="Y117" s="20">
        <f t="shared" si="34"/>
        <v>25.766659640336421</v>
      </c>
      <c r="Z117" s="20">
        <f t="shared" si="34"/>
        <v>0</v>
      </c>
      <c r="AA117" s="20">
        <f t="shared" si="34"/>
        <v>27.80681366973435</v>
      </c>
      <c r="AB117" s="20">
        <f t="shared" si="34"/>
        <v>0</v>
      </c>
      <c r="AC117" s="20">
        <f t="shared" si="34"/>
        <v>30.008503129869794</v>
      </c>
      <c r="AD117" s="20">
        <f t="shared" si="34"/>
        <v>0</v>
      </c>
      <c r="AE117" s="20">
        <f t="shared" si="34"/>
        <v>32.384518082182993</v>
      </c>
      <c r="AF117" s="20">
        <f t="shared" si="34"/>
        <v>207.32182927783168</v>
      </c>
      <c r="AG117" s="20">
        <f t="shared" si="34"/>
        <v>34.948661280319818</v>
      </c>
      <c r="AH117" s="20">
        <f t="shared" si="34"/>
        <v>0</v>
      </c>
      <c r="AI117" s="20">
        <f t="shared" si="34"/>
        <v>37.715828353132409</v>
      </c>
      <c r="AJ117" s="20">
        <f t="shared" si="34"/>
        <v>0</v>
      </c>
      <c r="AK117" s="20">
        <f t="shared" si="34"/>
        <v>40.702094336413701</v>
      </c>
      <c r="AL117" s="20">
        <f t="shared" si="34"/>
        <v>0</v>
      </c>
      <c r="AM117" s="20">
        <f t="shared" si="34"/>
        <v>43.924807056046802</v>
      </c>
      <c r="AN117" s="20">
        <f t="shared" si="34"/>
        <v>0</v>
      </c>
      <c r="AO117" s="20">
        <f t="shared" si="34"/>
        <v>47.402687905050421</v>
      </c>
      <c r="AP117" s="20">
        <f t="shared" si="34"/>
        <v>1213.8654580835735</v>
      </c>
      <c r="AQ117" s="20">
        <f t="shared" si="34"/>
        <v>51.155940599954988</v>
      </c>
      <c r="AR117" s="20">
        <f t="shared" si="34"/>
        <v>0</v>
      </c>
      <c r="AS117" s="20">
        <f t="shared" si="34"/>
        <v>55.206368548297178</v>
      </c>
      <c r="AT117" s="20">
        <f t="shared" si="34"/>
        <v>0</v>
      </c>
      <c r="AU117" s="20">
        <f t="shared" si="34"/>
        <v>59.577501509044623</v>
      </c>
      <c r="AV117" s="20">
        <f t="shared" si="34"/>
        <v>0</v>
      </c>
      <c r="AW117" s="20">
        <f t="shared" si="34"/>
        <v>64.294732281746818</v>
      </c>
      <c r="AX117" s="20">
        <f t="shared" si="34"/>
        <v>0</v>
      </c>
      <c r="AY117" s="20">
        <f t="shared" si="34"/>
        <v>69.385464218467277</v>
      </c>
      <c r="AZ117" s="18"/>
    </row>
    <row r="118" spans="1:52" ht="12.75" customHeight="1"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  <c r="AC118" s="17"/>
      <c r="AD118" s="17"/>
      <c r="AE118" s="17"/>
      <c r="AF118" s="17"/>
      <c r="AG118" s="17"/>
      <c r="AH118" s="17"/>
      <c r="AI118" s="17"/>
      <c r="AJ118" s="17"/>
      <c r="AK118" s="17"/>
      <c r="AL118" s="17"/>
      <c r="AM118" s="17"/>
      <c r="AN118" s="17"/>
      <c r="AO118" s="17"/>
      <c r="AP118" s="17"/>
      <c r="AQ118" s="17"/>
      <c r="AR118" s="17"/>
      <c r="AS118" s="17"/>
      <c r="AT118" s="17"/>
      <c r="AU118" s="17"/>
      <c r="AV118" s="17"/>
      <c r="AW118" s="17"/>
      <c r="AX118" s="17"/>
      <c r="AY118" s="17"/>
      <c r="AZ118" s="18"/>
    </row>
    <row r="119" spans="1:52" ht="12.75" customHeight="1">
      <c r="A119" s="4" t="s">
        <v>147</v>
      </c>
      <c r="B119" s="4">
        <f t="shared" ref="B119:AY119" si="35">1/(1+$B$31)^B105</f>
        <v>1</v>
      </c>
      <c r="C119" s="20">
        <f t="shared" si="35"/>
        <v>0.92592592592592582</v>
      </c>
      <c r="D119" s="20">
        <f t="shared" si="35"/>
        <v>0.85733882030178321</v>
      </c>
      <c r="E119" s="20">
        <f t="shared" si="35"/>
        <v>0.79383224102016958</v>
      </c>
      <c r="F119" s="20">
        <f t="shared" si="35"/>
        <v>0.73502985279645328</v>
      </c>
      <c r="G119" s="20">
        <f t="shared" si="35"/>
        <v>0.68058319703375303</v>
      </c>
      <c r="H119" s="20">
        <f t="shared" si="35"/>
        <v>0.63016962688310452</v>
      </c>
      <c r="I119" s="20">
        <f t="shared" si="35"/>
        <v>0.58349039526213387</v>
      </c>
      <c r="J119" s="20">
        <f t="shared" si="35"/>
        <v>0.54026888450197574</v>
      </c>
      <c r="K119" s="20">
        <f t="shared" si="35"/>
        <v>0.50024896713145905</v>
      </c>
      <c r="L119" s="20">
        <f t="shared" si="35"/>
        <v>0.46319348808468425</v>
      </c>
      <c r="M119" s="20">
        <f t="shared" si="35"/>
        <v>0.42888285933767062</v>
      </c>
      <c r="N119" s="20">
        <f t="shared" si="35"/>
        <v>0.39711375864599124</v>
      </c>
      <c r="O119" s="20">
        <f t="shared" si="35"/>
        <v>0.36769792467221413</v>
      </c>
      <c r="P119" s="20">
        <f t="shared" si="35"/>
        <v>0.34046104136316119</v>
      </c>
      <c r="Q119" s="20">
        <f t="shared" si="35"/>
        <v>0.31524170496588994</v>
      </c>
      <c r="R119" s="20">
        <f t="shared" si="35"/>
        <v>0.29189046756100923</v>
      </c>
      <c r="S119" s="20">
        <f t="shared" si="35"/>
        <v>0.27026895144537894</v>
      </c>
      <c r="T119" s="20">
        <f t="shared" si="35"/>
        <v>0.25024902911609154</v>
      </c>
      <c r="U119" s="20">
        <f t="shared" si="35"/>
        <v>0.23171206399638106</v>
      </c>
      <c r="V119" s="20">
        <f t="shared" si="35"/>
        <v>0.21454820740405653</v>
      </c>
      <c r="W119" s="20">
        <f t="shared" si="35"/>
        <v>0.19865574759634863</v>
      </c>
      <c r="X119" s="20">
        <f t="shared" si="35"/>
        <v>0.18394050703365611</v>
      </c>
      <c r="Y119" s="20">
        <f t="shared" si="35"/>
        <v>0.17031528429042234</v>
      </c>
      <c r="Z119" s="20">
        <f t="shared" si="35"/>
        <v>0.1576993373059466</v>
      </c>
      <c r="AA119" s="20">
        <f t="shared" si="35"/>
        <v>0.1460179049129135</v>
      </c>
      <c r="AB119" s="20">
        <f t="shared" si="35"/>
        <v>0.13520176380825324</v>
      </c>
      <c r="AC119" s="20">
        <f t="shared" si="35"/>
        <v>0.12518681834097523</v>
      </c>
      <c r="AD119" s="20">
        <f t="shared" si="35"/>
        <v>0.11591372068608817</v>
      </c>
      <c r="AE119" s="20">
        <f t="shared" si="35"/>
        <v>0.10732751915378534</v>
      </c>
      <c r="AF119" s="20">
        <f t="shared" si="35"/>
        <v>9.9377332549801231E-2</v>
      </c>
      <c r="AG119" s="20">
        <f t="shared" si="35"/>
        <v>9.2016048657223348E-2</v>
      </c>
      <c r="AH119" s="20">
        <f t="shared" si="35"/>
        <v>8.5200045052984577E-2</v>
      </c>
      <c r="AI119" s="20">
        <f t="shared" si="35"/>
        <v>7.8888930604615354E-2</v>
      </c>
      <c r="AJ119" s="20">
        <f t="shared" si="35"/>
        <v>7.3045306115384581E-2</v>
      </c>
      <c r="AK119" s="20">
        <f t="shared" si="35"/>
        <v>6.7634542699430159E-2</v>
      </c>
      <c r="AL119" s="20">
        <f t="shared" si="35"/>
        <v>6.2624576573546434E-2</v>
      </c>
      <c r="AM119" s="20">
        <f t="shared" si="35"/>
        <v>5.7985719049580033E-2</v>
      </c>
      <c r="AN119" s="20">
        <f t="shared" si="35"/>
        <v>5.3690480601462989E-2</v>
      </c>
      <c r="AO119" s="20">
        <f t="shared" si="35"/>
        <v>4.9713407964317585E-2</v>
      </c>
      <c r="AP119" s="20">
        <f t="shared" si="35"/>
        <v>4.6030933300294057E-2</v>
      </c>
      <c r="AQ119" s="20">
        <f t="shared" si="35"/>
        <v>4.2621234537309309E-2</v>
      </c>
      <c r="AR119" s="20">
        <f t="shared" si="35"/>
        <v>3.9464106053064177E-2</v>
      </c>
      <c r="AS119" s="20">
        <f t="shared" si="35"/>
        <v>3.6540838938022388E-2</v>
      </c>
      <c r="AT119" s="20">
        <f t="shared" si="35"/>
        <v>3.3834110127798502E-2</v>
      </c>
      <c r="AU119" s="20">
        <f t="shared" si="35"/>
        <v>3.1327879747961578E-2</v>
      </c>
      <c r="AV119" s="20">
        <f t="shared" si="35"/>
        <v>2.900729606292738E-2</v>
      </c>
      <c r="AW119" s="20">
        <f t="shared" si="35"/>
        <v>2.6858607465673496E-2</v>
      </c>
      <c r="AX119" s="20">
        <f t="shared" si="35"/>
        <v>2.4869080986734723E-2</v>
      </c>
      <c r="AY119" s="20">
        <f t="shared" si="35"/>
        <v>2.3026926839569185E-2</v>
      </c>
      <c r="AZ119" s="18"/>
    </row>
    <row r="120" spans="1:52" ht="12.75" customHeight="1">
      <c r="A120" s="4" t="s">
        <v>148</v>
      </c>
      <c r="B120" s="4">
        <f t="shared" ref="B120:AY120" si="36">B110*B119</f>
        <v>573.37599999999998</v>
      </c>
      <c r="C120" s="20">
        <f t="shared" si="36"/>
        <v>5.6729629629629619</v>
      </c>
      <c r="D120" s="20">
        <f t="shared" si="36"/>
        <v>5.2527434842249647</v>
      </c>
      <c r="E120" s="20">
        <f t="shared" si="36"/>
        <v>4.8636513742823748</v>
      </c>
      <c r="F120" s="20">
        <f t="shared" si="36"/>
        <v>4.5033809021133093</v>
      </c>
      <c r="G120" s="20">
        <f t="shared" si="36"/>
        <v>4.1697971315863978</v>
      </c>
      <c r="H120" s="20">
        <f t="shared" si="36"/>
        <v>3.8609232699874045</v>
      </c>
      <c r="I120" s="20">
        <f t="shared" si="36"/>
        <v>3.5749289536920412</v>
      </c>
      <c r="J120" s="20">
        <f t="shared" si="36"/>
        <v>3.3101194015667046</v>
      </c>
      <c r="K120" s="20">
        <f t="shared" si="36"/>
        <v>3.064925371821023</v>
      </c>
      <c r="L120" s="20">
        <f t="shared" si="36"/>
        <v>2.8378938627972432</v>
      </c>
      <c r="M120" s="20">
        <f t="shared" si="36"/>
        <v>2.6276795025900399</v>
      </c>
      <c r="N120" s="20">
        <f t="shared" si="36"/>
        <v>2.4330365764722588</v>
      </c>
      <c r="O120" s="20">
        <f t="shared" si="36"/>
        <v>2.2528116448817213</v>
      </c>
      <c r="P120" s="20">
        <f t="shared" si="36"/>
        <v>2.0859367082238158</v>
      </c>
      <c r="Q120" s="20">
        <f t="shared" si="36"/>
        <v>1.9314228779850142</v>
      </c>
      <c r="R120" s="20">
        <f t="shared" si="36"/>
        <v>1.7883545166527912</v>
      </c>
      <c r="S120" s="20">
        <f t="shared" si="36"/>
        <v>1.6558838117155474</v>
      </c>
      <c r="T120" s="20">
        <f t="shared" si="36"/>
        <v>1.5332257515884695</v>
      </c>
      <c r="U120" s="20">
        <f t="shared" si="36"/>
        <v>1.4196534736930273</v>
      </c>
      <c r="V120" s="20">
        <f t="shared" si="36"/>
        <v>1.3144939571231733</v>
      </c>
      <c r="W120" s="20">
        <f t="shared" si="36"/>
        <v>1.2171240343733087</v>
      </c>
      <c r="X120" s="20">
        <f t="shared" si="36"/>
        <v>1.126966698493804</v>
      </c>
      <c r="Y120" s="20">
        <f t="shared" si="36"/>
        <v>1.0434876837905596</v>
      </c>
      <c r="Z120" s="20">
        <f t="shared" si="36"/>
        <v>0.96619229980607346</v>
      </c>
      <c r="AA120" s="20">
        <f t="shared" si="36"/>
        <v>0.89462249982043829</v>
      </c>
      <c r="AB120" s="20">
        <f t="shared" si="36"/>
        <v>0.82835416650040594</v>
      </c>
      <c r="AC120" s="20">
        <f t="shared" si="36"/>
        <v>0.76699459861148689</v>
      </c>
      <c r="AD120" s="20">
        <f t="shared" si="36"/>
        <v>0.71018018389952497</v>
      </c>
      <c r="AE120" s="20">
        <f t="shared" si="36"/>
        <v>0.65757424435141199</v>
      </c>
      <c r="AF120" s="20">
        <f t="shared" si="36"/>
        <v>0.60886504106612216</v>
      </c>
      <c r="AG120" s="20">
        <f t="shared" si="36"/>
        <v>0.56376392691307597</v>
      </c>
      <c r="AH120" s="20">
        <f t="shared" si="36"/>
        <v>0.52200363603062583</v>
      </c>
      <c r="AI120" s="20">
        <f t="shared" si="36"/>
        <v>0.48333670002835732</v>
      </c>
      <c r="AJ120" s="20">
        <f t="shared" si="36"/>
        <v>0.44753398150773821</v>
      </c>
      <c r="AK120" s="20">
        <f t="shared" si="36"/>
        <v>0.41438331621086866</v>
      </c>
      <c r="AL120" s="20">
        <f t="shared" si="36"/>
        <v>0.38368825575080423</v>
      </c>
      <c r="AM120" s="20">
        <f t="shared" si="36"/>
        <v>0.35526690347296691</v>
      </c>
      <c r="AN120" s="20">
        <f t="shared" si="36"/>
        <v>0.32895083654904339</v>
      </c>
      <c r="AO120" s="20">
        <f t="shared" si="36"/>
        <v>0.30458410791578094</v>
      </c>
      <c r="AP120" s="20">
        <f t="shared" si="36"/>
        <v>0.28202232214424161</v>
      </c>
      <c r="AQ120" s="20">
        <f t="shared" si="36"/>
        <v>0.26113177976318663</v>
      </c>
      <c r="AR120" s="20">
        <f t="shared" si="36"/>
        <v>0.24178868496591358</v>
      </c>
      <c r="AS120" s="20">
        <f t="shared" si="36"/>
        <v>0.22387841200547554</v>
      </c>
      <c r="AT120" s="20">
        <f t="shared" si="36"/>
        <v>0.20729482593099582</v>
      </c>
      <c r="AU120" s="20">
        <f t="shared" si="36"/>
        <v>0.19193965363981097</v>
      </c>
      <c r="AV120" s="20">
        <f t="shared" si="36"/>
        <v>0.17772190151834347</v>
      </c>
      <c r="AW120" s="20">
        <f t="shared" si="36"/>
        <v>0.16455731622068837</v>
      </c>
      <c r="AX120" s="20">
        <f t="shared" si="36"/>
        <v>0.15236788538952628</v>
      </c>
      <c r="AY120" s="20">
        <f t="shared" si="36"/>
        <v>0.14108137536067247</v>
      </c>
      <c r="AZ120" s="18"/>
    </row>
    <row r="121" spans="1:52" ht="12.75" customHeight="1">
      <c r="A121" s="4" t="s">
        <v>149</v>
      </c>
      <c r="B121" s="4">
        <f t="shared" ref="B121:AY121" si="37">B113*B119</f>
        <v>0</v>
      </c>
      <c r="C121" s="20">
        <f t="shared" si="37"/>
        <v>10.627899144291639</v>
      </c>
      <c r="D121" s="20">
        <f t="shared" si="37"/>
        <v>0</v>
      </c>
      <c r="E121" s="20">
        <f t="shared" si="37"/>
        <v>10.431997368226591</v>
      </c>
      <c r="F121" s="20">
        <f t="shared" si="37"/>
        <v>0</v>
      </c>
      <c r="G121" s="20">
        <f t="shared" si="37"/>
        <v>10.239706607409662</v>
      </c>
      <c r="H121" s="20">
        <f t="shared" si="37"/>
        <v>0</v>
      </c>
      <c r="I121" s="20">
        <f t="shared" si="37"/>
        <v>10.050960300774454</v>
      </c>
      <c r="J121" s="20">
        <f t="shared" si="37"/>
        <v>0</v>
      </c>
      <c r="K121" s="20">
        <f t="shared" si="37"/>
        <v>9.8656931141603827</v>
      </c>
      <c r="L121" s="20">
        <f t="shared" si="37"/>
        <v>60.234965330151731</v>
      </c>
      <c r="M121" s="20">
        <f t="shared" si="37"/>
        <v>9.6838409176973794</v>
      </c>
      <c r="N121" s="20">
        <f t="shared" si="37"/>
        <v>0</v>
      </c>
      <c r="O121" s="20">
        <f t="shared" si="37"/>
        <v>9.5053407636074478</v>
      </c>
      <c r="P121" s="20">
        <f t="shared" si="37"/>
        <v>0</v>
      </c>
      <c r="Q121" s="20">
        <f t="shared" si="37"/>
        <v>9.3301308644154375</v>
      </c>
      <c r="R121" s="20">
        <f t="shared" si="37"/>
        <v>0</v>
      </c>
      <c r="S121" s="20">
        <f t="shared" si="37"/>
        <v>9.158150571561416</v>
      </c>
      <c r="T121" s="20">
        <f t="shared" si="37"/>
        <v>0</v>
      </c>
      <c r="U121" s="20">
        <f t="shared" si="37"/>
        <v>8.9893403544072932</v>
      </c>
      <c r="V121" s="20">
        <f t="shared" si="37"/>
        <v>62.301205913197329</v>
      </c>
      <c r="W121" s="20">
        <f t="shared" si="37"/>
        <v>8.8236417796304085</v>
      </c>
      <c r="X121" s="20">
        <f t="shared" si="37"/>
        <v>0</v>
      </c>
      <c r="Y121" s="20">
        <f t="shared" si="37"/>
        <v>8.6609974909969605</v>
      </c>
      <c r="Z121" s="20">
        <f t="shared" si="37"/>
        <v>0</v>
      </c>
      <c r="AA121" s="20">
        <f t="shared" si="37"/>
        <v>8.501351189508247</v>
      </c>
      <c r="AB121" s="20">
        <f t="shared" si="37"/>
        <v>0</v>
      </c>
      <c r="AC121" s="20">
        <f t="shared" si="37"/>
        <v>8.3446476139128887</v>
      </c>
      <c r="AD121" s="20">
        <f t="shared" si="37"/>
        <v>0</v>
      </c>
      <c r="AE121" s="20">
        <f t="shared" si="37"/>
        <v>8.1908325215782476</v>
      </c>
      <c r="AF121" s="20">
        <f t="shared" si="37"/>
        <v>50.009108052854074</v>
      </c>
      <c r="AG121" s="20">
        <f t="shared" si="37"/>
        <v>8.039852669714449</v>
      </c>
      <c r="AH121" s="20">
        <f t="shared" si="37"/>
        <v>0</v>
      </c>
      <c r="AI121" s="20">
        <f t="shared" si="37"/>
        <v>7.8916557969445069</v>
      </c>
      <c r="AJ121" s="20">
        <f t="shared" si="37"/>
        <v>0</v>
      </c>
      <c r="AK121" s="20">
        <f t="shared" si="37"/>
        <v>7.7461906052141325</v>
      </c>
      <c r="AL121" s="20">
        <f t="shared" si="37"/>
        <v>0</v>
      </c>
      <c r="AM121" s="20">
        <f t="shared" si="37"/>
        <v>7.6034067420350304</v>
      </c>
      <c r="AN121" s="20">
        <f t="shared" si="37"/>
        <v>0</v>
      </c>
      <c r="AO121" s="20">
        <f t="shared" si="37"/>
        <v>7.4632547830554774</v>
      </c>
      <c r="AP121" s="20">
        <f t="shared" si="37"/>
        <v>182.26753575466131</v>
      </c>
      <c r="AQ121" s="20">
        <f t="shared" si="37"/>
        <v>7.3256862149521744</v>
      </c>
      <c r="AR121" s="20">
        <f t="shared" si="37"/>
        <v>0</v>
      </c>
      <c r="AS121" s="20">
        <f t="shared" si="37"/>
        <v>7.1906534186374715</v>
      </c>
      <c r="AT121" s="20">
        <f t="shared" si="37"/>
        <v>0</v>
      </c>
      <c r="AU121" s="20">
        <f t="shared" si="37"/>
        <v>7.0581096527760971</v>
      </c>
      <c r="AV121" s="20">
        <f t="shared" si="37"/>
        <v>0</v>
      </c>
      <c r="AW121" s="20">
        <f t="shared" si="37"/>
        <v>6.9280090376057553</v>
      </c>
      <c r="AX121" s="20">
        <f t="shared" si="37"/>
        <v>0</v>
      </c>
      <c r="AY121" s="20">
        <f t="shared" si="37"/>
        <v>6.8003065390559225</v>
      </c>
      <c r="AZ121" s="18"/>
    </row>
    <row r="122" spans="1:52" ht="12.75" customHeight="1"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  <c r="AB122" s="17"/>
      <c r="AC122" s="17"/>
      <c r="AD122" s="17"/>
      <c r="AE122" s="17"/>
      <c r="AF122" s="17"/>
      <c r="AG122" s="17"/>
      <c r="AH122" s="17"/>
      <c r="AI122" s="17"/>
      <c r="AJ122" s="17"/>
      <c r="AK122" s="17"/>
      <c r="AL122" s="17"/>
      <c r="AM122" s="17"/>
      <c r="AN122" s="17"/>
      <c r="AO122" s="17"/>
      <c r="AP122" s="17"/>
      <c r="AQ122" s="17"/>
      <c r="AR122" s="17"/>
      <c r="AS122" s="17"/>
      <c r="AT122" s="17"/>
      <c r="AU122" s="17"/>
      <c r="AV122" s="17"/>
      <c r="AW122" s="17"/>
      <c r="AX122" s="17"/>
      <c r="AY122" s="17"/>
      <c r="AZ122" s="18"/>
    </row>
    <row r="123" spans="1:52" ht="12.75" customHeight="1">
      <c r="A123" s="4" t="s">
        <v>150</v>
      </c>
      <c r="B123" s="4">
        <f t="shared" ref="B123:AY123" si="38">1/(1+$B$32)^B105</f>
        <v>1</v>
      </c>
      <c r="C123" s="20">
        <f t="shared" si="38"/>
        <v>0.90909090909090906</v>
      </c>
      <c r="D123" s="20">
        <f t="shared" si="38"/>
        <v>0.82644628099173545</v>
      </c>
      <c r="E123" s="20">
        <f t="shared" si="38"/>
        <v>0.75131480090157754</v>
      </c>
      <c r="F123" s="20">
        <f t="shared" si="38"/>
        <v>0.68301345536507052</v>
      </c>
      <c r="G123" s="20">
        <f t="shared" si="38"/>
        <v>0.62092132305915493</v>
      </c>
      <c r="H123" s="20">
        <f t="shared" si="38"/>
        <v>0.56447393005377722</v>
      </c>
      <c r="I123" s="20">
        <f t="shared" si="38"/>
        <v>0.51315811823070645</v>
      </c>
      <c r="J123" s="20">
        <f t="shared" si="38"/>
        <v>0.46650738020973315</v>
      </c>
      <c r="K123" s="20">
        <f t="shared" si="38"/>
        <v>0.42409761837248466</v>
      </c>
      <c r="L123" s="20">
        <f t="shared" si="38"/>
        <v>0.38554328942953148</v>
      </c>
      <c r="M123" s="20">
        <f t="shared" si="38"/>
        <v>0.3504938994813922</v>
      </c>
      <c r="N123" s="20">
        <f t="shared" si="38"/>
        <v>0.31863081771035656</v>
      </c>
      <c r="O123" s="20">
        <f t="shared" si="38"/>
        <v>0.28966437973668779</v>
      </c>
      <c r="P123" s="20">
        <f t="shared" si="38"/>
        <v>0.26333125430607973</v>
      </c>
      <c r="Q123" s="20">
        <f t="shared" si="38"/>
        <v>0.23939204936916339</v>
      </c>
      <c r="R123" s="20">
        <f t="shared" si="38"/>
        <v>0.21762913579014853</v>
      </c>
      <c r="S123" s="20">
        <f t="shared" si="38"/>
        <v>0.19784466890013502</v>
      </c>
      <c r="T123" s="20">
        <f t="shared" si="38"/>
        <v>0.17985878990921364</v>
      </c>
      <c r="U123" s="20">
        <f t="shared" si="38"/>
        <v>0.16350799082655781</v>
      </c>
      <c r="V123" s="20">
        <f t="shared" si="38"/>
        <v>0.14864362802414349</v>
      </c>
      <c r="W123" s="20">
        <f t="shared" si="38"/>
        <v>0.13513057093103953</v>
      </c>
      <c r="X123" s="20">
        <f t="shared" si="38"/>
        <v>0.12284597357367227</v>
      </c>
      <c r="Y123" s="20">
        <f t="shared" si="38"/>
        <v>0.11167815779424752</v>
      </c>
      <c r="Z123" s="20">
        <f t="shared" si="38"/>
        <v>0.10152559799477048</v>
      </c>
      <c r="AA123" s="20">
        <f t="shared" si="38"/>
        <v>9.2295998177064048E-2</v>
      </c>
      <c r="AB123" s="20">
        <f t="shared" si="38"/>
        <v>8.3905452888240042E-2</v>
      </c>
      <c r="AC123" s="20">
        <f t="shared" si="38"/>
        <v>7.6277684443854576E-2</v>
      </c>
      <c r="AD123" s="20">
        <f t="shared" si="38"/>
        <v>6.9343349494413245E-2</v>
      </c>
      <c r="AE123" s="20">
        <f t="shared" si="38"/>
        <v>6.3039408631284766E-2</v>
      </c>
      <c r="AF123" s="20">
        <f t="shared" si="38"/>
        <v>5.7308553301167964E-2</v>
      </c>
      <c r="AG123" s="20">
        <f t="shared" si="38"/>
        <v>5.2098684819243603E-2</v>
      </c>
      <c r="AH123" s="20">
        <f t="shared" si="38"/>
        <v>4.7362440744766907E-2</v>
      </c>
      <c r="AI123" s="20">
        <f t="shared" si="38"/>
        <v>4.3056764313424457E-2</v>
      </c>
      <c r="AJ123" s="20">
        <f t="shared" si="38"/>
        <v>3.9142513012204054E-2</v>
      </c>
      <c r="AK123" s="20">
        <f t="shared" si="38"/>
        <v>3.5584102738367311E-2</v>
      </c>
      <c r="AL123" s="20">
        <f t="shared" si="38"/>
        <v>3.2349184307606652E-2</v>
      </c>
      <c r="AM123" s="20">
        <f t="shared" si="38"/>
        <v>2.94083493705515E-2</v>
      </c>
      <c r="AN123" s="20">
        <f t="shared" si="38"/>
        <v>2.6734863064137721E-2</v>
      </c>
      <c r="AO123" s="20">
        <f t="shared" si="38"/>
        <v>2.4304420967397926E-2</v>
      </c>
      <c r="AP123" s="20">
        <f t="shared" si="38"/>
        <v>2.2094928152179935E-2</v>
      </c>
      <c r="AQ123" s="20">
        <f t="shared" si="38"/>
        <v>2.0086298320163575E-2</v>
      </c>
      <c r="AR123" s="20">
        <f t="shared" si="38"/>
        <v>1.8260271200148705E-2</v>
      </c>
      <c r="AS123" s="20">
        <f t="shared" si="38"/>
        <v>1.6600246545589729E-2</v>
      </c>
      <c r="AT123" s="20">
        <f t="shared" si="38"/>
        <v>1.5091133223263388E-2</v>
      </c>
      <c r="AU123" s="20">
        <f t="shared" si="38"/>
        <v>1.3719212021148534E-2</v>
      </c>
      <c r="AV123" s="20">
        <f t="shared" si="38"/>
        <v>1.2472010928316847E-2</v>
      </c>
      <c r="AW123" s="20">
        <f t="shared" si="38"/>
        <v>1.1338191753015316E-2</v>
      </c>
      <c r="AX123" s="20">
        <f t="shared" si="38"/>
        <v>1.0307447048195742E-2</v>
      </c>
      <c r="AY123" s="20">
        <f t="shared" si="38"/>
        <v>9.3704064074506734E-3</v>
      </c>
      <c r="AZ123" s="18"/>
    </row>
    <row r="124" spans="1:52" ht="12.75" customHeight="1">
      <c r="A124" s="4" t="s">
        <v>151</v>
      </c>
      <c r="B124" s="4">
        <f t="shared" ref="B124:AY124" si="39">B123*B110</f>
        <v>573.37599999999998</v>
      </c>
      <c r="C124" s="20">
        <f t="shared" si="39"/>
        <v>5.5698181818181807</v>
      </c>
      <c r="D124" s="20">
        <f t="shared" si="39"/>
        <v>5.0634710743801641</v>
      </c>
      <c r="E124" s="20">
        <f t="shared" si="39"/>
        <v>4.6031555221637852</v>
      </c>
      <c r="F124" s="20">
        <f t="shared" si="39"/>
        <v>4.1846868383307134</v>
      </c>
      <c r="G124" s="20">
        <f t="shared" si="39"/>
        <v>3.80426076211883</v>
      </c>
      <c r="H124" s="20">
        <f t="shared" si="39"/>
        <v>3.4584188746534821</v>
      </c>
      <c r="I124" s="20">
        <f t="shared" si="39"/>
        <v>3.1440171587758918</v>
      </c>
      <c r="J124" s="20">
        <f t="shared" si="39"/>
        <v>2.8581974170689928</v>
      </c>
      <c r="K124" s="20">
        <f t="shared" si="39"/>
        <v>2.5983612882445386</v>
      </c>
      <c r="L124" s="20">
        <f t="shared" si="39"/>
        <v>2.3621466256768531</v>
      </c>
      <c r="M124" s="20">
        <f t="shared" si="39"/>
        <v>2.1474060233425933</v>
      </c>
      <c r="N124" s="20">
        <f t="shared" si="39"/>
        <v>1.9521872939478124</v>
      </c>
      <c r="O124" s="20">
        <f t="shared" si="39"/>
        <v>1.7747157217707386</v>
      </c>
      <c r="P124" s="20">
        <f t="shared" si="39"/>
        <v>1.6133779288824892</v>
      </c>
      <c r="Q124" s="20">
        <f t="shared" si="39"/>
        <v>1.4667072080749901</v>
      </c>
      <c r="R124" s="20">
        <f t="shared" si="39"/>
        <v>1.3333701891590819</v>
      </c>
      <c r="S124" s="20">
        <f t="shared" si="39"/>
        <v>1.212154717417347</v>
      </c>
      <c r="T124" s="20">
        <f t="shared" si="39"/>
        <v>1.10195883401577</v>
      </c>
      <c r="U124" s="20">
        <f t="shared" si="39"/>
        <v>1.0017807581961544</v>
      </c>
      <c r="V124" s="20">
        <f t="shared" si="39"/>
        <v>0.91070978017832227</v>
      </c>
      <c r="W124" s="20">
        <f t="shared" si="39"/>
        <v>0.82791798198029287</v>
      </c>
      <c r="X124" s="20">
        <f t="shared" si="39"/>
        <v>0.75265271089117525</v>
      </c>
      <c r="Y124" s="20">
        <f t="shared" si="39"/>
        <v>0.68422973717379565</v>
      </c>
      <c r="Z124" s="20">
        <f t="shared" si="39"/>
        <v>0.62202703379435975</v>
      </c>
      <c r="AA124" s="20">
        <f t="shared" si="39"/>
        <v>0.56547912163123593</v>
      </c>
      <c r="AB124" s="20">
        <f t="shared" si="39"/>
        <v>0.51407192875566898</v>
      </c>
      <c r="AC124" s="20">
        <f t="shared" si="39"/>
        <v>0.46733811705060818</v>
      </c>
      <c r="AD124" s="20">
        <f t="shared" si="39"/>
        <v>0.42485283368237103</v>
      </c>
      <c r="AE124" s="20">
        <f t="shared" si="39"/>
        <v>0.38622984880215544</v>
      </c>
      <c r="AF124" s="20">
        <f t="shared" si="39"/>
        <v>0.35111804436559585</v>
      </c>
      <c r="AG124" s="20">
        <f t="shared" si="39"/>
        <v>0.31919822215054167</v>
      </c>
      <c r="AH124" s="20">
        <f t="shared" si="39"/>
        <v>0.29018020195503785</v>
      </c>
      <c r="AI124" s="20">
        <f t="shared" si="39"/>
        <v>0.26380018359548896</v>
      </c>
      <c r="AJ124" s="20">
        <f t="shared" si="39"/>
        <v>0.23981834872317179</v>
      </c>
      <c r="AK124" s="20">
        <f t="shared" si="39"/>
        <v>0.21801668065742882</v>
      </c>
      <c r="AL124" s="20">
        <f t="shared" si="39"/>
        <v>0.19819698241584441</v>
      </c>
      <c r="AM124" s="20">
        <f t="shared" si="39"/>
        <v>0.18017907492349491</v>
      </c>
      <c r="AN124" s="20">
        <f t="shared" si="39"/>
        <v>0.16379915902135897</v>
      </c>
      <c r="AO124" s="20">
        <f t="shared" si="39"/>
        <v>0.1489083263830536</v>
      </c>
      <c r="AP124" s="20">
        <f t="shared" si="39"/>
        <v>0.13537120580277601</v>
      </c>
      <c r="AQ124" s="20">
        <f t="shared" si="39"/>
        <v>0.12306473254797817</v>
      </c>
      <c r="AR124" s="20">
        <f t="shared" si="39"/>
        <v>0.11187702958907107</v>
      </c>
      <c r="AS124" s="20">
        <f t="shared" si="39"/>
        <v>0.10170639053551914</v>
      </c>
      <c r="AT124" s="20">
        <f t="shared" si="39"/>
        <v>9.2460355032290123E-2</v>
      </c>
      <c r="AU124" s="20">
        <f t="shared" si="39"/>
        <v>8.4054868211172834E-2</v>
      </c>
      <c r="AV124" s="20">
        <f t="shared" si="39"/>
        <v>7.6413516555611655E-2</v>
      </c>
      <c r="AW124" s="20">
        <f t="shared" si="39"/>
        <v>6.9466833232374237E-2</v>
      </c>
      <c r="AX124" s="20">
        <f t="shared" si="39"/>
        <v>6.3151666574885662E-2</v>
      </c>
      <c r="AY124" s="20">
        <f t="shared" si="39"/>
        <v>5.741060597716878E-2</v>
      </c>
      <c r="AZ124" s="18"/>
    </row>
    <row r="125" spans="1:52" ht="12.75" customHeight="1">
      <c r="A125" s="4" t="s">
        <v>152</v>
      </c>
      <c r="B125" s="4">
        <f t="shared" ref="B125:AY125" si="40">B113*B123</f>
        <v>0</v>
      </c>
      <c r="C125" s="20">
        <f t="shared" si="40"/>
        <v>10.434664614395428</v>
      </c>
      <c r="D125" s="20">
        <f t="shared" si="40"/>
        <v>0</v>
      </c>
      <c r="E125" s="20">
        <f t="shared" si="40"/>
        <v>9.8732624107614235</v>
      </c>
      <c r="F125" s="20">
        <f t="shared" si="40"/>
        <v>0</v>
      </c>
      <c r="G125" s="20">
        <f t="shared" si="40"/>
        <v>9.3420645736204602</v>
      </c>
      <c r="H125" s="20">
        <f t="shared" si="40"/>
        <v>0</v>
      </c>
      <c r="I125" s="20">
        <f t="shared" si="40"/>
        <v>8.8394460581306333</v>
      </c>
      <c r="J125" s="20">
        <f t="shared" si="40"/>
        <v>0</v>
      </c>
      <c r="K125" s="20">
        <f t="shared" si="40"/>
        <v>8.3638692495485607</v>
      </c>
      <c r="L125" s="20">
        <f t="shared" si="40"/>
        <v>50.137118222643622</v>
      </c>
      <c r="M125" s="20">
        <f t="shared" si="40"/>
        <v>7.9138792593455767</v>
      </c>
      <c r="N125" s="20">
        <f t="shared" si="40"/>
        <v>0</v>
      </c>
      <c r="O125" s="20">
        <f t="shared" si="40"/>
        <v>7.4880994744006211</v>
      </c>
      <c r="P125" s="20">
        <f t="shared" si="40"/>
        <v>0</v>
      </c>
      <c r="Q125" s="20">
        <f t="shared" si="40"/>
        <v>7.0852273456539425</v>
      </c>
      <c r="R125" s="20">
        <f t="shared" si="40"/>
        <v>0</v>
      </c>
      <c r="S125" s="20">
        <f t="shared" si="40"/>
        <v>6.7040304033381801</v>
      </c>
      <c r="T125" s="20">
        <f t="shared" si="40"/>
        <v>0</v>
      </c>
      <c r="U125" s="20">
        <f t="shared" si="40"/>
        <v>6.3433424865965966</v>
      </c>
      <c r="V125" s="20">
        <f t="shared" si="40"/>
        <v>43.163619912126933</v>
      </c>
      <c r="W125" s="20">
        <f t="shared" si="40"/>
        <v>6.0020601759540861</v>
      </c>
      <c r="X125" s="20">
        <f t="shared" si="40"/>
        <v>0</v>
      </c>
      <c r="Y125" s="20">
        <f t="shared" si="40"/>
        <v>5.6791394177271339</v>
      </c>
      <c r="Z125" s="20">
        <f t="shared" si="40"/>
        <v>0</v>
      </c>
      <c r="AA125" s="20">
        <f t="shared" si="40"/>
        <v>5.3735923300461117</v>
      </c>
      <c r="AB125" s="20">
        <f t="shared" si="40"/>
        <v>0</v>
      </c>
      <c r="AC125" s="20">
        <f t="shared" si="40"/>
        <v>5.0844841807188379</v>
      </c>
      <c r="AD125" s="20">
        <f t="shared" si="40"/>
        <v>0</v>
      </c>
      <c r="AE125" s="20">
        <f t="shared" si="40"/>
        <v>4.8109305276900809</v>
      </c>
      <c r="AF125" s="20">
        <f t="shared" si="40"/>
        <v>28.839067832240666</v>
      </c>
      <c r="AG125" s="20">
        <f t="shared" si="40"/>
        <v>4.5520945133490684</v>
      </c>
      <c r="AH125" s="20">
        <f t="shared" si="40"/>
        <v>0</v>
      </c>
      <c r="AI125" s="20">
        <f t="shared" si="40"/>
        <v>4.3071843044077252</v>
      </c>
      <c r="AJ125" s="20">
        <f t="shared" si="40"/>
        <v>0</v>
      </c>
      <c r="AK125" s="20">
        <f t="shared" si="40"/>
        <v>4.0754506695176884</v>
      </c>
      <c r="AL125" s="20">
        <f t="shared" si="40"/>
        <v>0</v>
      </c>
      <c r="AM125" s="20">
        <f t="shared" si="40"/>
        <v>3.8561846872155394</v>
      </c>
      <c r="AN125" s="20">
        <f t="shared" si="40"/>
        <v>0</v>
      </c>
      <c r="AO125" s="20">
        <f t="shared" si="40"/>
        <v>3.648715577184356</v>
      </c>
      <c r="AP125" s="20">
        <f t="shared" si="40"/>
        <v>87.488734601616315</v>
      </c>
      <c r="AQ125" s="20">
        <f t="shared" si="40"/>
        <v>3.4524086481969998</v>
      </c>
      <c r="AR125" s="20">
        <f t="shared" si="40"/>
        <v>0</v>
      </c>
      <c r="AS125" s="20">
        <f t="shared" si="40"/>
        <v>3.2666633564634258</v>
      </c>
      <c r="AT125" s="20">
        <f t="shared" si="40"/>
        <v>0</v>
      </c>
      <c r="AU125" s="20">
        <f t="shared" si="40"/>
        <v>3.0909114684421284</v>
      </c>
      <c r="AV125" s="20">
        <f t="shared" si="40"/>
        <v>0</v>
      </c>
      <c r="AW125" s="20">
        <f t="shared" si="40"/>
        <v>2.9246153224953666</v>
      </c>
      <c r="AX125" s="20">
        <f t="shared" si="40"/>
        <v>0</v>
      </c>
      <c r="AY125" s="20">
        <f t="shared" si="40"/>
        <v>2.767266184070202</v>
      </c>
      <c r="AZ125" s="18"/>
    </row>
    <row r="126" spans="1:52" ht="12.75" customHeight="1">
      <c r="B126" s="17"/>
    </row>
    <row r="127" spans="1:52" ht="12.75" customHeight="1">
      <c r="A127" s="4" t="s">
        <v>153</v>
      </c>
      <c r="B127" s="20">
        <f>SUM(B117:AY117)-SUM(B116:AY116)</f>
        <v>1754.073543516487</v>
      </c>
    </row>
    <row r="128" spans="1:52" ht="12.75" customHeight="1">
      <c r="A128" s="4" t="s">
        <v>154</v>
      </c>
      <c r="B128" s="20">
        <f>SUM(B121:AY121)-SUM(B120:AY120)</f>
        <v>-78.933011694957713</v>
      </c>
    </row>
    <row r="129" spans="1:2" ht="12.75" customHeight="1">
      <c r="A129" s="4" t="s">
        <v>155</v>
      </c>
      <c r="B129" s="20">
        <f>SUM(B125:AY125)-SUM(B124:AY124)</f>
        <v>-279.16176613233029</v>
      </c>
    </row>
    <row r="130" spans="1:2" ht="12.75" customHeight="1"/>
    <row r="131" spans="1:2" ht="12.75" customHeight="1"/>
    <row r="132" spans="1:2" ht="12.75" customHeight="1"/>
    <row r="133" spans="1:2" ht="12.75" customHeight="1"/>
    <row r="134" spans="1:2" ht="12.75" customHeight="1"/>
    <row r="135" spans="1:2" ht="12.75" customHeight="1"/>
    <row r="136" spans="1:2" ht="12.75" customHeight="1"/>
    <row r="137" spans="1:2" ht="12.75" customHeight="1"/>
    <row r="138" spans="1:2" ht="12.75" customHeight="1"/>
    <row r="139" spans="1:2" ht="12.75" customHeight="1"/>
    <row r="140" spans="1:2" ht="12.75" customHeight="1"/>
    <row r="141" spans="1:2" ht="12.75" customHeight="1"/>
    <row r="142" spans="1:2" ht="12.75" customHeight="1"/>
    <row r="143" spans="1:2" ht="12.75" customHeight="1"/>
    <row r="144" spans="1:2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</sheetData>
  <mergeCells count="1">
    <mergeCell ref="A14:A15"/>
  </mergeCells>
  <conditionalFormatting sqref="B63:B65 B127:B129">
    <cfRule type="cellIs" dxfId="3" priority="1" operator="lessThan">
      <formula>0</formula>
    </cfRule>
    <cfRule type="cellIs" dxfId="2" priority="2" operator="greaterThan">
      <formula>0</formula>
    </cfRule>
  </conditionalFormatting>
  <conditionalFormatting sqref="B98:B100"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Emmanuel Aramendia</dc:creator>
  <cp:keywords/>
  <dc:description/>
  <cp:lastModifiedBy/>
  <cp:revision/>
  <dcterms:created xsi:type="dcterms:W3CDTF">2024-03-07T13:56:45Z</dcterms:created>
  <dcterms:modified xsi:type="dcterms:W3CDTF">2024-09-14T15:51:35Z</dcterms:modified>
  <cp:category/>
  <cp:contentStatus/>
</cp:coreProperties>
</file>