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defaultThemeVersion="124226"/>
  <mc:AlternateContent xmlns:mc="http://schemas.openxmlformats.org/markup-compatibility/2006">
    <mc:Choice Requires="x15">
      <x15ac:absPath xmlns:x15ac="http://schemas.microsoft.com/office/spreadsheetml/2010/11/ac" url="D:\tesisSanCristobal\FormsSinAuth\BackendForm\src\templates\"/>
    </mc:Choice>
  </mc:AlternateContent>
  <xr:revisionPtr revIDLastSave="0" documentId="13_ncr:1_{00CE8A4F-B3E1-43F7-B50E-ECC7B88475C8}" xr6:coauthVersionLast="47" xr6:coauthVersionMax="47" xr10:uidLastSave="{00000000-0000-0000-0000-000000000000}"/>
  <bookViews>
    <workbookView xWindow="-108" yWindow="-108" windowWidth="23256" windowHeight="12456" xr2:uid="{00000000-000D-0000-FFFF-FFFF00000000}"/>
  </bookViews>
  <sheets>
    <sheet name="MSC Lista Verific. Inspeccion" sheetId="13" r:id="rId1"/>
    <sheet name="ISOP" sheetId="14" state="hidden" r:id="rId2"/>
    <sheet name="ISOP2" sheetId="15" state="hidden" r:id="rId3"/>
    <sheet name="Sheet1" sheetId="17" state="hidden" r:id="rId4"/>
  </sheets>
  <externalReferences>
    <externalReference r:id="rId5"/>
  </externalReferences>
  <definedNames>
    <definedName name="_xlnm._FilterDatabase" localSheetId="3" hidden="1">Sheet1!$O$2:$R$149</definedName>
    <definedName name="Archivo" localSheetId="3">Table8[[#Headers],[Archivo]]</definedName>
    <definedName name="Archivo">#REF!</definedName>
    <definedName name="_xlnm.Print_Area" localSheetId="0">'MSC Lista Verific. Inspeccion'!$A$1:$N$182</definedName>
    <definedName name="Categorias">[1]codigo!#REF!</definedName>
    <definedName name="data_supervision_" localSheetId="3">Sheet1!$P$2:$Y$154</definedName>
    <definedName name="data_supervision_">#REF!</definedName>
    <definedName name="Empresa" localSheetId="3">Table7[[#Headers],[Empresa]]</definedName>
    <definedName name="Empresa">#REF!</definedName>
    <definedName name="Gerencia" localSheetId="3">Table4[[#Headers],[Gerencia]]</definedName>
    <definedName name="Gerencia">#REF!</definedName>
    <definedName name="Subcategorias">OFFSET([1]codigo!#REF!,1,MATCH([1]codigo!#REF!, [1]codigo!$1:$1,0)-1,COUNTA(OFFSET([1]codigo!#REF!,1,MATCH([1]codigo!#REF!, [1]codigo!$1:$1,0)-1,100,1)),1)</definedName>
    <definedName name="Subcategorias1">OFFSET([1]codigo!$A$43,1,MATCH([1]codigo!$A$43, [1]codigo!$1:$1,0)-1,COUNTA(OFFSET([1]codigo!$A$43,1,MATCH([1]codigo!$A$43, [1]codigo!$1:$1,0)-1,100,1)),1)</definedName>
    <definedName name="Subcategorias2">OFFSET([1]codigo!$A$43,1,MATCH([1]codigo!$A$43, [1]codigo!$1:$1,0)-1,COUNTA(OFFSET([1]codigo!$A$43,1,MATCH([1]codigo!$A$43, [1]codigo!$1:$1,0)-1,100,1)),1)</definedName>
    <definedName name="SuperIntendencia" localSheetId="3">Table5[[#Headers],[SuperIntendencia]]</definedName>
    <definedName name="SuperIntendencia">#REF!</definedName>
    <definedName name="Supervision" localSheetId="3">Table6[[#Headers],[Supervision]]</definedName>
    <definedName name="Supervision">#REF!</definedName>
    <definedName name="tbl_Archivo" localSheetId="3">Table8[#All]</definedName>
    <definedName name="tbl_Archivo">#REF!</definedName>
    <definedName name="tbl_Empresa" localSheetId="3">Table7[#All]</definedName>
    <definedName name="tbl_Empresa">#REF!</definedName>
    <definedName name="tbl_gerencia" localSheetId="3">Table4[#All]</definedName>
    <definedName name="tbl_gerencia">#REF!</definedName>
    <definedName name="tbl_SuperIntendencia" localSheetId="3">Table5[#All]</definedName>
    <definedName name="tbl_SuperIntendencia">#REF!</definedName>
    <definedName name="tbl_Supervision" localSheetId="3">Table6[#All]</definedName>
    <definedName name="tbl_Supervision">#REF!</definedName>
    <definedName name="tbl_version" localSheetId="3">Table9[#All]</definedName>
    <definedName name="tbl_version">#REF!</definedName>
    <definedName name="tbl_vice" localSheetId="3">Table3[#All]</definedName>
    <definedName name="tbl_vice">#REF!</definedName>
    <definedName name="version" localSheetId="3">Table9[[#Headers],[version]]</definedName>
    <definedName name="version">#REF!</definedName>
    <definedName name="Vicepresidencia" localSheetId="3">Table3[[#Headers],[Vicepresidencia]]</definedName>
    <definedName name="Vicepresidenci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5" i="13" l="1"/>
  <c r="F109" i="13"/>
  <c r="F97" i="13"/>
  <c r="E82" i="13"/>
  <c r="F82" i="13"/>
  <c r="E71" i="13"/>
  <c r="F71" i="13"/>
  <c r="F66" i="13"/>
  <c r="F47" i="13" s="1"/>
  <c r="F56" i="13"/>
  <c r="F49" i="13"/>
  <c r="E47" i="13"/>
  <c r="F32" i="13"/>
  <c r="E32" i="13"/>
  <c r="H11" i="13"/>
  <c r="G11" i="13"/>
  <c r="F11" i="13"/>
  <c r="N10" i="13" l="1"/>
  <c r="A54" i="15" s="1"/>
  <c r="X2" i="14"/>
  <c r="W2" i="14"/>
  <c r="C119" i="15"/>
  <c r="D119" i="15"/>
  <c r="E119" i="15"/>
  <c r="F119" i="15"/>
  <c r="D107" i="15"/>
  <c r="E107" i="15"/>
  <c r="F107" i="15"/>
  <c r="D108" i="15"/>
  <c r="E108" i="15"/>
  <c r="F108" i="15"/>
  <c r="D109" i="15"/>
  <c r="E109" i="15"/>
  <c r="F109" i="15"/>
  <c r="D110" i="15"/>
  <c r="E110" i="15"/>
  <c r="F110" i="15"/>
  <c r="D111" i="15"/>
  <c r="E111" i="15"/>
  <c r="F111" i="15"/>
  <c r="D112" i="15"/>
  <c r="E112" i="15"/>
  <c r="F112" i="15"/>
  <c r="D113" i="15"/>
  <c r="E113" i="15"/>
  <c r="F113" i="15"/>
  <c r="D114" i="15"/>
  <c r="E114" i="15"/>
  <c r="F114" i="15"/>
  <c r="D115" i="15"/>
  <c r="E115" i="15"/>
  <c r="F115" i="15"/>
  <c r="D116" i="15"/>
  <c r="E116" i="15"/>
  <c r="F116" i="15"/>
  <c r="D117" i="15"/>
  <c r="E117" i="15"/>
  <c r="F117" i="15"/>
  <c r="D118" i="15"/>
  <c r="E118" i="15"/>
  <c r="F118" i="15"/>
  <c r="C107" i="15"/>
  <c r="C108" i="15"/>
  <c r="C109" i="15"/>
  <c r="C110" i="15"/>
  <c r="C111" i="15"/>
  <c r="C112" i="15"/>
  <c r="C113" i="15"/>
  <c r="C114" i="15"/>
  <c r="C115" i="15"/>
  <c r="C116" i="15"/>
  <c r="C117" i="15"/>
  <c r="C118" i="15"/>
  <c r="C106" i="15"/>
  <c r="D105" i="15"/>
  <c r="E105" i="15"/>
  <c r="F105" i="15"/>
  <c r="C105" i="15"/>
  <c r="D104" i="15"/>
  <c r="E104" i="15"/>
  <c r="F104" i="15"/>
  <c r="C104" i="15"/>
  <c r="D98" i="15"/>
  <c r="E98" i="15"/>
  <c r="F98" i="15"/>
  <c r="D99" i="15"/>
  <c r="E99" i="15"/>
  <c r="F99" i="15"/>
  <c r="D100" i="15"/>
  <c r="E100" i="15"/>
  <c r="F100" i="15"/>
  <c r="D101" i="15"/>
  <c r="E101" i="15"/>
  <c r="F101" i="15"/>
  <c r="D102" i="15"/>
  <c r="E102" i="15"/>
  <c r="F102" i="15"/>
  <c r="D103" i="15"/>
  <c r="E103" i="15"/>
  <c r="F103" i="15"/>
  <c r="C98" i="15"/>
  <c r="C99" i="15"/>
  <c r="C100" i="15"/>
  <c r="C101" i="15"/>
  <c r="C102" i="15"/>
  <c r="C103" i="15"/>
  <c r="C97" i="15"/>
  <c r="C92" i="15"/>
  <c r="C93" i="15"/>
  <c r="C94" i="15"/>
  <c r="C95" i="15"/>
  <c r="C96" i="15"/>
  <c r="D90" i="15"/>
  <c r="E90" i="15"/>
  <c r="F90" i="15"/>
  <c r="D91" i="15"/>
  <c r="E91" i="15"/>
  <c r="F91" i="15"/>
  <c r="C71" i="15"/>
  <c r="C72" i="15"/>
  <c r="C73" i="15"/>
  <c r="C74" i="15"/>
  <c r="C75" i="15"/>
  <c r="C76" i="15"/>
  <c r="C77" i="15"/>
  <c r="C78" i="15"/>
  <c r="C79" i="15"/>
  <c r="C80" i="15"/>
  <c r="C81" i="15"/>
  <c r="C82" i="15"/>
  <c r="C83" i="15"/>
  <c r="C84" i="15"/>
  <c r="C85" i="15"/>
  <c r="C86" i="15"/>
  <c r="C87" i="15"/>
  <c r="C88" i="15"/>
  <c r="C89" i="15"/>
  <c r="C90" i="15"/>
  <c r="C91" i="15"/>
  <c r="D65" i="15"/>
  <c r="E65" i="15"/>
  <c r="F65" i="15"/>
  <c r="D66" i="15"/>
  <c r="E66" i="15"/>
  <c r="F66" i="15"/>
  <c r="C64" i="15"/>
  <c r="C65" i="15"/>
  <c r="C66" i="15"/>
  <c r="C67" i="15"/>
  <c r="C68" i="15"/>
  <c r="C69" i="15"/>
  <c r="C70" i="15"/>
  <c r="E54" i="15"/>
  <c r="F54" i="15"/>
  <c r="D54" i="15"/>
  <c r="C54" i="15"/>
  <c r="C56" i="15"/>
  <c r="C57" i="15"/>
  <c r="C58" i="15"/>
  <c r="C59" i="15"/>
  <c r="C60" i="15"/>
  <c r="C61" i="15"/>
  <c r="C62" i="15"/>
  <c r="C63" i="15"/>
  <c r="C55" i="15"/>
  <c r="C2" i="15"/>
  <c r="C2" i="14"/>
  <c r="F106" i="15"/>
  <c r="E106" i="15"/>
  <c r="D106" i="15"/>
  <c r="F97" i="15"/>
  <c r="E97" i="15"/>
  <c r="D97" i="15"/>
  <c r="F96" i="15"/>
  <c r="E96" i="15"/>
  <c r="D96" i="15"/>
  <c r="F95" i="15"/>
  <c r="E95" i="15"/>
  <c r="D95" i="15"/>
  <c r="F94" i="15"/>
  <c r="E94" i="15"/>
  <c r="D94" i="15"/>
  <c r="F93" i="15"/>
  <c r="E93" i="15"/>
  <c r="D93" i="15"/>
  <c r="F92" i="15"/>
  <c r="E92" i="15"/>
  <c r="D92" i="15"/>
  <c r="F89" i="15"/>
  <c r="E89" i="15"/>
  <c r="D89" i="15"/>
  <c r="F88" i="15"/>
  <c r="E88" i="15"/>
  <c r="D88" i="15"/>
  <c r="F87" i="15"/>
  <c r="E87" i="15"/>
  <c r="D87" i="15"/>
  <c r="F86" i="15"/>
  <c r="E86" i="15"/>
  <c r="D86" i="15"/>
  <c r="F85" i="15"/>
  <c r="E85" i="15"/>
  <c r="D85" i="15"/>
  <c r="F84" i="15"/>
  <c r="E84" i="15"/>
  <c r="D84" i="15"/>
  <c r="F83" i="15"/>
  <c r="E83" i="15"/>
  <c r="D83" i="15"/>
  <c r="F82" i="15"/>
  <c r="E82" i="15"/>
  <c r="D82" i="15"/>
  <c r="F81" i="15"/>
  <c r="E81" i="15"/>
  <c r="D81" i="15"/>
  <c r="F80" i="15"/>
  <c r="E80" i="15"/>
  <c r="D80" i="15"/>
  <c r="F79" i="15"/>
  <c r="E79" i="15"/>
  <c r="D79" i="15"/>
  <c r="F78" i="15"/>
  <c r="E78" i="15"/>
  <c r="D78" i="15"/>
  <c r="F77" i="15"/>
  <c r="E77" i="15"/>
  <c r="D77" i="15"/>
  <c r="F76" i="15"/>
  <c r="E76" i="15"/>
  <c r="D76" i="15"/>
  <c r="F75" i="15"/>
  <c r="E75" i="15"/>
  <c r="D75" i="15"/>
  <c r="F74" i="15"/>
  <c r="E74" i="15"/>
  <c r="D74" i="15"/>
  <c r="F73" i="15"/>
  <c r="E73" i="15"/>
  <c r="D73" i="15"/>
  <c r="F72" i="15"/>
  <c r="E72" i="15"/>
  <c r="D72" i="15"/>
  <c r="F71" i="15"/>
  <c r="E71" i="15"/>
  <c r="D71" i="15"/>
  <c r="F70" i="15"/>
  <c r="E70" i="15"/>
  <c r="D70" i="15"/>
  <c r="F69" i="15"/>
  <c r="E69" i="15"/>
  <c r="D69" i="15"/>
  <c r="F68" i="15"/>
  <c r="E68" i="15"/>
  <c r="D68" i="15"/>
  <c r="F67" i="15"/>
  <c r="E67" i="15"/>
  <c r="D67" i="15"/>
  <c r="F64" i="15"/>
  <c r="E64" i="15"/>
  <c r="D64" i="15"/>
  <c r="F63" i="15"/>
  <c r="E63" i="15"/>
  <c r="D63" i="15"/>
  <c r="F62" i="15"/>
  <c r="E62" i="15"/>
  <c r="D62" i="15"/>
  <c r="F61" i="15"/>
  <c r="E61" i="15"/>
  <c r="D61" i="15"/>
  <c r="F60" i="15"/>
  <c r="E60" i="15"/>
  <c r="D60" i="15"/>
  <c r="F59" i="15"/>
  <c r="E59" i="15"/>
  <c r="D59" i="15"/>
  <c r="F58" i="15"/>
  <c r="E58" i="15"/>
  <c r="D58" i="15"/>
  <c r="F57" i="15"/>
  <c r="E57" i="15"/>
  <c r="D57" i="15"/>
  <c r="F56" i="15"/>
  <c r="E56" i="15"/>
  <c r="D56" i="15"/>
  <c r="F55" i="15"/>
  <c r="E55" i="15"/>
  <c r="D55" i="15"/>
  <c r="F53" i="15"/>
  <c r="E53" i="15"/>
  <c r="D53" i="15"/>
  <c r="C53" i="15"/>
  <c r="F52" i="15"/>
  <c r="E52" i="15"/>
  <c r="D52" i="15"/>
  <c r="C52" i="15"/>
  <c r="F51" i="15"/>
  <c r="E51" i="15"/>
  <c r="D51" i="15"/>
  <c r="C51" i="15"/>
  <c r="F50" i="15"/>
  <c r="E50" i="15"/>
  <c r="D50" i="15"/>
  <c r="C50" i="15"/>
  <c r="F49" i="15"/>
  <c r="E49" i="15"/>
  <c r="D49" i="15"/>
  <c r="C49" i="15"/>
  <c r="F48" i="15"/>
  <c r="E48" i="15"/>
  <c r="D48" i="15"/>
  <c r="C48" i="15"/>
  <c r="F47" i="15"/>
  <c r="E47" i="15"/>
  <c r="D47" i="15"/>
  <c r="C47" i="15"/>
  <c r="F46" i="15"/>
  <c r="E46" i="15"/>
  <c r="D46" i="15"/>
  <c r="C46" i="15"/>
  <c r="F45" i="15"/>
  <c r="E45" i="15"/>
  <c r="D45" i="15"/>
  <c r="C45" i="15"/>
  <c r="F44" i="15"/>
  <c r="E44" i="15"/>
  <c r="D44" i="15"/>
  <c r="C44" i="15"/>
  <c r="F43" i="15"/>
  <c r="E43" i="15"/>
  <c r="D43" i="15"/>
  <c r="C43" i="15"/>
  <c r="F42" i="15"/>
  <c r="E42" i="15"/>
  <c r="D42" i="15"/>
  <c r="C42" i="15"/>
  <c r="F41" i="15"/>
  <c r="E41" i="15"/>
  <c r="D41" i="15"/>
  <c r="C41" i="15"/>
  <c r="F40" i="15"/>
  <c r="E40" i="15"/>
  <c r="D40" i="15"/>
  <c r="C40" i="15"/>
  <c r="F39" i="15"/>
  <c r="E39" i="15"/>
  <c r="D39" i="15"/>
  <c r="C39" i="15"/>
  <c r="F38" i="15"/>
  <c r="E38" i="15"/>
  <c r="D38" i="15"/>
  <c r="C38" i="15"/>
  <c r="F37" i="15"/>
  <c r="E37" i="15"/>
  <c r="D37" i="15"/>
  <c r="C37" i="15"/>
  <c r="F36" i="15"/>
  <c r="E36" i="15"/>
  <c r="D36" i="15"/>
  <c r="C36" i="15"/>
  <c r="F35" i="15"/>
  <c r="E35" i="15"/>
  <c r="D35" i="15"/>
  <c r="C35" i="15"/>
  <c r="F34" i="15"/>
  <c r="E34" i="15"/>
  <c r="D34" i="15"/>
  <c r="C34" i="15"/>
  <c r="F33" i="15"/>
  <c r="E33" i="15"/>
  <c r="D33" i="15"/>
  <c r="C33" i="15"/>
  <c r="F32" i="15"/>
  <c r="E32" i="15"/>
  <c r="D32" i="15"/>
  <c r="C32" i="15"/>
  <c r="F31" i="15"/>
  <c r="E31" i="15"/>
  <c r="D31" i="15"/>
  <c r="C31" i="15"/>
  <c r="F30" i="15"/>
  <c r="E30" i="15"/>
  <c r="D30" i="15"/>
  <c r="C30" i="15"/>
  <c r="F29" i="15"/>
  <c r="E29" i="15"/>
  <c r="D29" i="15"/>
  <c r="C29" i="15"/>
  <c r="F28" i="15"/>
  <c r="E28" i="15"/>
  <c r="D28" i="15"/>
  <c r="C28" i="15"/>
  <c r="F27" i="15"/>
  <c r="E27" i="15"/>
  <c r="D27" i="15"/>
  <c r="C27" i="15"/>
  <c r="F26" i="15"/>
  <c r="E26" i="15"/>
  <c r="D26" i="15"/>
  <c r="C26" i="15"/>
  <c r="F25" i="15"/>
  <c r="E25" i="15"/>
  <c r="D25" i="15"/>
  <c r="C25" i="15"/>
  <c r="F24" i="15"/>
  <c r="E24" i="15"/>
  <c r="D24" i="15"/>
  <c r="C24" i="15"/>
  <c r="F23" i="15"/>
  <c r="E23" i="15"/>
  <c r="D23" i="15"/>
  <c r="C23" i="15"/>
  <c r="F22" i="15"/>
  <c r="E22" i="15"/>
  <c r="D22" i="15"/>
  <c r="C22" i="15"/>
  <c r="F21" i="15"/>
  <c r="E21" i="15"/>
  <c r="D21" i="15"/>
  <c r="C21" i="15"/>
  <c r="F20" i="15"/>
  <c r="E20" i="15"/>
  <c r="D20" i="15"/>
  <c r="C20" i="15"/>
  <c r="F19" i="15"/>
  <c r="E19" i="15"/>
  <c r="D19" i="15"/>
  <c r="C19" i="15"/>
  <c r="F18" i="15"/>
  <c r="E18" i="15"/>
  <c r="D18" i="15"/>
  <c r="C18" i="15"/>
  <c r="F17" i="15"/>
  <c r="E17" i="15"/>
  <c r="D17" i="15"/>
  <c r="C17" i="15"/>
  <c r="F16" i="15"/>
  <c r="E16" i="15"/>
  <c r="D16" i="15"/>
  <c r="C16" i="15"/>
  <c r="F15" i="15"/>
  <c r="E15" i="15"/>
  <c r="D15" i="15"/>
  <c r="C15" i="15"/>
  <c r="F14" i="15"/>
  <c r="E14" i="15"/>
  <c r="D14" i="15"/>
  <c r="C14" i="15"/>
  <c r="F13" i="15"/>
  <c r="E13" i="15"/>
  <c r="D13" i="15"/>
  <c r="C13" i="15"/>
  <c r="F12" i="15"/>
  <c r="E12" i="15"/>
  <c r="D12" i="15"/>
  <c r="C12" i="15"/>
  <c r="F11" i="15"/>
  <c r="E11" i="15"/>
  <c r="D11" i="15"/>
  <c r="C11" i="15"/>
  <c r="F10" i="15"/>
  <c r="E10" i="15"/>
  <c r="D10" i="15"/>
  <c r="C10" i="15"/>
  <c r="F9" i="15"/>
  <c r="E9" i="15"/>
  <c r="D9" i="15"/>
  <c r="C9" i="15"/>
  <c r="F8" i="15"/>
  <c r="E8" i="15"/>
  <c r="D8" i="15"/>
  <c r="C8" i="15"/>
  <c r="F7" i="15"/>
  <c r="E7" i="15"/>
  <c r="D7" i="15"/>
  <c r="C7" i="15"/>
  <c r="F6" i="15"/>
  <c r="E6" i="15"/>
  <c r="D6" i="15"/>
  <c r="C6" i="15"/>
  <c r="F5" i="15"/>
  <c r="E5" i="15"/>
  <c r="D5" i="15"/>
  <c r="C5" i="15"/>
  <c r="F4" i="15"/>
  <c r="E4" i="15"/>
  <c r="D4" i="15"/>
  <c r="C4" i="15"/>
  <c r="F3" i="15"/>
  <c r="E3" i="15"/>
  <c r="D3" i="15"/>
  <c r="C3" i="15"/>
  <c r="F2" i="15"/>
  <c r="E2" i="15"/>
  <c r="D2" i="15"/>
  <c r="V2" i="14"/>
  <c r="U2" i="14"/>
  <c r="T2" i="14"/>
  <c r="S2" i="14"/>
  <c r="R2" i="14"/>
  <c r="Q2" i="14"/>
  <c r="P2" i="14"/>
  <c r="O2" i="14"/>
  <c r="N2" i="14"/>
  <c r="M2" i="14"/>
  <c r="L2" i="14"/>
  <c r="K2" i="14"/>
  <c r="J2" i="14"/>
  <c r="I2" i="14"/>
  <c r="H2" i="14"/>
  <c r="G2" i="14"/>
  <c r="F2" i="14"/>
  <c r="E2" i="14"/>
  <c r="D2" i="14"/>
  <c r="A100" i="15" l="1"/>
  <c r="A78" i="15"/>
  <c r="A9" i="15"/>
  <c r="A33" i="15"/>
  <c r="A32" i="15"/>
  <c r="A118" i="15"/>
  <c r="A74" i="15"/>
  <c r="A94" i="15"/>
  <c r="A114" i="15"/>
  <c r="A112" i="15"/>
  <c r="A88" i="15"/>
  <c r="A65" i="15"/>
  <c r="A42" i="15"/>
  <c r="A20" i="15"/>
  <c r="A59" i="15"/>
  <c r="A35" i="15"/>
  <c r="A14" i="15"/>
  <c r="A98" i="15"/>
  <c r="A53" i="15"/>
  <c r="A8" i="15"/>
  <c r="A2" i="15"/>
  <c r="A97" i="15"/>
  <c r="A76" i="15"/>
  <c r="A52" i="15"/>
  <c r="A7" i="15"/>
  <c r="A96" i="15"/>
  <c r="A75" i="15"/>
  <c r="A28" i="15"/>
  <c r="A105" i="15"/>
  <c r="A117" i="15"/>
  <c r="A95" i="15"/>
  <c r="A50" i="15"/>
  <c r="A27" i="15"/>
  <c r="A4" i="15"/>
  <c r="A116" i="15"/>
  <c r="A72" i="15"/>
  <c r="A49" i="15"/>
  <c r="A25" i="15"/>
  <c r="A3" i="15"/>
  <c r="A103" i="15"/>
  <c r="A115" i="15"/>
  <c r="A93" i="15"/>
  <c r="A45" i="15"/>
  <c r="A24" i="15"/>
  <c r="A92" i="15"/>
  <c r="A70" i="15"/>
  <c r="A44" i="15"/>
  <c r="A23" i="15"/>
  <c r="A113" i="15"/>
  <c r="A89" i="15"/>
  <c r="A43" i="15"/>
  <c r="A21" i="15"/>
  <c r="A111" i="15"/>
  <c r="A87" i="15"/>
  <c r="A64" i="15"/>
  <c r="A41" i="15"/>
  <c r="A19" i="15"/>
  <c r="A110" i="15"/>
  <c r="A86" i="15"/>
  <c r="A40" i="15"/>
  <c r="A18" i="15"/>
  <c r="A119" i="15"/>
  <c r="A109" i="15"/>
  <c r="A82" i="15"/>
  <c r="A62" i="15"/>
  <c r="A39" i="15"/>
  <c r="A17" i="15"/>
  <c r="A58" i="15"/>
  <c r="A34" i="15"/>
  <c r="A77" i="15"/>
  <c r="A51" i="15"/>
  <c r="A104" i="15"/>
  <c r="A71" i="15"/>
  <c r="A69" i="15"/>
  <c r="A63" i="15"/>
  <c r="A108" i="15"/>
  <c r="A81" i="15"/>
  <c r="A61" i="15"/>
  <c r="A37" i="15"/>
  <c r="A16" i="15"/>
  <c r="A79" i="15"/>
  <c r="A99" i="15"/>
  <c r="A55" i="15"/>
  <c r="A5" i="15"/>
  <c r="A107" i="15"/>
  <c r="A80" i="15"/>
  <c r="A60" i="15"/>
  <c r="A36" i="15"/>
  <c r="A15" i="15"/>
  <c r="A106" i="15"/>
  <c r="A85" i="15"/>
  <c r="A68" i="15"/>
  <c r="A48" i="15"/>
  <c r="A31" i="15"/>
  <c r="A13" i="15"/>
  <c r="A91" i="15"/>
  <c r="A102" i="15"/>
  <c r="A84" i="15"/>
  <c r="A67" i="15"/>
  <c r="A47" i="15"/>
  <c r="A30" i="15"/>
  <c r="A12" i="15"/>
  <c r="A2" i="14"/>
  <c r="A101" i="15"/>
  <c r="A83" i="15"/>
  <c r="A66" i="15"/>
  <c r="A46" i="15"/>
  <c r="A29" i="15"/>
  <c r="A11" i="15"/>
  <c r="A26" i="15"/>
  <c r="A10" i="15"/>
  <c r="A56" i="15"/>
  <c r="A90" i="15"/>
  <c r="A73" i="15"/>
  <c r="A57" i="15"/>
  <c r="A38" i="15"/>
  <c r="A22" i="15"/>
  <c r="A6" i="15"/>
  <c r="B2" i="14"/>
  <c r="B106" i="15" s="1"/>
  <c r="B71" i="15" l="1"/>
  <c r="B84" i="15"/>
  <c r="B52" i="15"/>
  <c r="B60" i="15"/>
  <c r="B14" i="15"/>
  <c r="B57" i="15"/>
  <c r="B44" i="15"/>
  <c r="B20" i="15"/>
  <c r="B28" i="15"/>
  <c r="B113" i="15"/>
  <c r="B92" i="15"/>
  <c r="B95" i="15"/>
  <c r="B101" i="15"/>
  <c r="B47" i="15"/>
  <c r="B33" i="15"/>
  <c r="B74" i="15"/>
  <c r="B5" i="15"/>
  <c r="B85" i="15"/>
  <c r="B15" i="15"/>
  <c r="B116" i="15"/>
  <c r="B114" i="15"/>
  <c r="B86" i="15"/>
  <c r="B70" i="15"/>
  <c r="B102" i="15"/>
  <c r="B82" i="15"/>
  <c r="B80" i="15"/>
  <c r="B56" i="15"/>
  <c r="B39" i="15"/>
  <c r="B24" i="15"/>
  <c r="B67" i="15"/>
  <c r="B88" i="15"/>
  <c r="B65" i="15"/>
  <c r="B89" i="15"/>
  <c r="B7" i="15"/>
  <c r="B87" i="15"/>
  <c r="B36" i="15"/>
  <c r="B72" i="15"/>
  <c r="B99" i="15"/>
  <c r="B73" i="15"/>
  <c r="B112" i="15"/>
  <c r="B25" i="15"/>
  <c r="B4" i="15"/>
  <c r="B26" i="15"/>
  <c r="B21" i="15"/>
  <c r="B59" i="15"/>
  <c r="B32" i="15"/>
  <c r="B77" i="15"/>
  <c r="B90" i="15"/>
  <c r="B10" i="15"/>
  <c r="B109" i="15"/>
  <c r="B27" i="15"/>
  <c r="B16" i="15"/>
  <c r="B34" i="15"/>
  <c r="B91" i="15"/>
  <c r="B81" i="15"/>
  <c r="B75" i="15"/>
  <c r="B76" i="15"/>
  <c r="B100" i="15"/>
  <c r="B2" i="15"/>
  <c r="B19" i="15"/>
  <c r="B61" i="15"/>
  <c r="B64" i="15"/>
  <c r="B69" i="15"/>
  <c r="B117" i="15"/>
  <c r="B118" i="15"/>
  <c r="B45" i="15"/>
  <c r="B49" i="15"/>
  <c r="B22" i="15"/>
  <c r="B40" i="15"/>
  <c r="B38" i="15"/>
  <c r="B13" i="15"/>
  <c r="B17" i="15"/>
  <c r="B41" i="15"/>
  <c r="B8" i="15"/>
  <c r="B6" i="15"/>
  <c r="B97" i="15"/>
  <c r="B98" i="15"/>
  <c r="B108" i="15"/>
  <c r="B62" i="15"/>
  <c r="B115" i="15"/>
  <c r="B93" i="15"/>
  <c r="B94" i="15"/>
  <c r="B66" i="15"/>
  <c r="B18" i="15"/>
  <c r="B119" i="15"/>
  <c r="B83" i="15"/>
  <c r="B55" i="15"/>
  <c r="B9" i="15"/>
  <c r="B29" i="15"/>
  <c r="B110" i="15"/>
  <c r="B23" i="15"/>
  <c r="B12" i="15"/>
  <c r="B53" i="15"/>
  <c r="B54" i="15"/>
  <c r="B111" i="15"/>
  <c r="B51" i="15"/>
  <c r="B46" i="15"/>
  <c r="B96" i="15"/>
  <c r="B50" i="15"/>
  <c r="B107" i="15"/>
  <c r="B103" i="15"/>
  <c r="B58" i="15"/>
  <c r="B63" i="15"/>
  <c r="B35" i="15"/>
  <c r="B30" i="15"/>
  <c r="B78" i="15"/>
  <c r="B68" i="15"/>
  <c r="B43" i="15"/>
  <c r="B104" i="15"/>
  <c r="B42" i="15"/>
  <c r="B31" i="15"/>
  <c r="B3" i="15"/>
  <c r="B79" i="15"/>
  <c r="B48" i="15"/>
  <c r="B37" i="15"/>
  <c r="B11" i="15"/>
  <c r="B105" i="15"/>
  <c r="E145" i="13" l="1"/>
  <c r="E83" i="13" l="1"/>
  <c r="E156" i="13"/>
  <c r="F156" i="13"/>
  <c r="F145" i="13"/>
  <c r="F118" i="13"/>
  <c r="F113" i="13"/>
  <c r="F95" i="13" l="1"/>
  <c r="N31" i="13" s="1"/>
  <c r="E96" i="13"/>
  <c r="E157" i="13"/>
  <c r="E33" i="13" l="1"/>
  <c r="E72" i="13"/>
  <c r="E48" i="13" l="1"/>
  <c r="E146" i="13" l="1"/>
</calcChain>
</file>

<file path=xl/sharedStrings.xml><?xml version="1.0" encoding="utf-8"?>
<sst xmlns="http://schemas.openxmlformats.org/spreadsheetml/2006/main" count="2236" uniqueCount="959">
  <si>
    <t>Criterio</t>
  </si>
  <si>
    <t>Comentarios</t>
  </si>
  <si>
    <t>Valoración</t>
  </si>
  <si>
    <t>1.  ORDEN Y ASEO (5Ss)</t>
  </si>
  <si>
    <t>1.1</t>
  </si>
  <si>
    <t>1.2</t>
  </si>
  <si>
    <t>1.3</t>
  </si>
  <si>
    <t>1.4</t>
  </si>
  <si>
    <t>1.5</t>
  </si>
  <si>
    <t>1.6</t>
  </si>
  <si>
    <t>1.7</t>
  </si>
  <si>
    <t>1.8</t>
  </si>
  <si>
    <t>1.9</t>
  </si>
  <si>
    <t>1.10</t>
  </si>
  <si>
    <t>1.11</t>
  </si>
  <si>
    <t>Extintores Portátiles</t>
  </si>
  <si>
    <t>N/A</t>
  </si>
  <si>
    <t>INTERNA</t>
  </si>
  <si>
    <t>FIRMA</t>
  </si>
  <si>
    <t>CARGO</t>
  </si>
  <si>
    <t xml:space="preserve">Nombre </t>
  </si>
  <si>
    <t>Aclaraciones</t>
  </si>
  <si>
    <t>Cafeterías</t>
  </si>
  <si>
    <t>2.  PREPARACIÓN PARA EMERGENCIAS</t>
  </si>
  <si>
    <t>3. ELEMENTOS DE PROTECCIÓN PERSONAL</t>
  </si>
  <si>
    <t>4.  HERRAMIENTAS DE MANO</t>
  </si>
  <si>
    <t>5.- INSTALACIONES DE FAENA</t>
  </si>
  <si>
    <t>6.- SEÑALIZACIÓN</t>
  </si>
  <si>
    <t>Inspección N°:</t>
  </si>
  <si>
    <t>1.-</t>
  </si>
  <si>
    <t>2.-</t>
  </si>
  <si>
    <t>3.-</t>
  </si>
  <si>
    <t>4.-</t>
  </si>
  <si>
    <t>5.-</t>
  </si>
  <si>
    <t>6.-</t>
  </si>
  <si>
    <t>INFORMACIÓN GENERAL</t>
  </si>
  <si>
    <t>% Cumplimiento Alcanzado:</t>
  </si>
  <si>
    <t>% Cumplimiento Global:</t>
  </si>
  <si>
    <t xml:space="preserve"> A.  INSPECCIÓN ISOP</t>
  </si>
  <si>
    <t>General</t>
  </si>
  <si>
    <t>Supervisor:</t>
  </si>
  <si>
    <t>INSPECCIÓN DE SEGURIDAD OPERATIVA (ISOP)</t>
  </si>
  <si>
    <t>EQUIPO DE INSPECCIÓN</t>
  </si>
  <si>
    <t>LISTA DE VERIFICACIÓN:</t>
  </si>
  <si>
    <t>Máximo Puntaje:</t>
  </si>
  <si>
    <t xml:space="preserve">Gerencia:  </t>
  </si>
  <si>
    <t xml:space="preserve">Superintendencia:   </t>
  </si>
  <si>
    <t xml:space="preserve">Área:   </t>
  </si>
  <si>
    <t>Lugar:</t>
  </si>
  <si>
    <r>
      <t xml:space="preserve">¿El lugar de trabajo se encuentra limpio, libre de residuos y desechos </t>
    </r>
    <r>
      <rPr>
        <sz val="10"/>
        <rFont val="Calibri"/>
        <family val="2"/>
        <scheme val="minor"/>
      </rPr>
      <t>(en el piso u otros lugares que no sean basureros)?</t>
    </r>
  </si>
  <si>
    <t>¿Las repisas están ordenadas y sin riesgo de caída de elementos desde altura?</t>
  </si>
  <si>
    <t>¿Las sillas o asientos cuentan con regulación de altura y ángulo de trabajo?</t>
  </si>
  <si>
    <t>¿Las superficies de los muebles y mesones son lisas y de fácil limpieza?</t>
  </si>
  <si>
    <t>¿Las duchas cuentan con cortinas de baño?</t>
  </si>
  <si>
    <t>¿Las duchas cuentan con sistemas de drenaje?</t>
  </si>
  <si>
    <t>¿Existe sistema de ventilación mediante extractores?</t>
  </si>
  <si>
    <t>¿Existen bancos o asientos adecuados y suficientes para el cambio de ropa?</t>
  </si>
  <si>
    <t>¿La instalación cuenta con urinarios?</t>
  </si>
  <si>
    <t>¿La instalación cuenta con lavamanos?</t>
  </si>
  <si>
    <t>¿La instalación cuenta con letrinas?</t>
  </si>
  <si>
    <t>¿Las letrinas cuentan con puerta?</t>
  </si>
  <si>
    <t>¿Las letrinas se encuentran separadas por paredes o tabiques?</t>
  </si>
  <si>
    <t>¿Se señalizan correctamente todos los tableros eléctricos (riesgo de choque eléctrico)?</t>
  </si>
  <si>
    <t>El ítem no es aplicable</t>
  </si>
  <si>
    <t>¿Se encuentran los materiales almacenados considerando tipo, categorías y grupo? (Ej. Eléctrico - Palas - Mangueras)?</t>
  </si>
  <si>
    <t>¿Los pasillos de circulación están libres de materiales u objetos que obstaculicen el tránsito?</t>
  </si>
  <si>
    <t>¿Las estructuras de almacenamiento a baja altura están señalizadas y se controla el riesgo de "golpeado contra"?</t>
  </si>
  <si>
    <t>¿Los depósitos para la disposición (el manejo) de residuos están identificados según el residuo que contiene?</t>
  </si>
  <si>
    <t>¿Los residuos se depositan en los recipientes que corresponden obedeciendo a su clasificación?</t>
  </si>
  <si>
    <t>¿Se promueve las 5'S (Clasificación, Orden, Limpieza, Normalización y Disciplina) en el lugar de trabajo mediante afiches o señalética?</t>
  </si>
  <si>
    <t>Nota</t>
  </si>
  <si>
    <t>¿Las instalaciones cuentan con registro de sanitización, desratización, etc.?</t>
  </si>
  <si>
    <t>¿Los cables eléctricos están instalados (canalizados) de manera que no hay riesgo de tropiezos o daños a su aislamiento?</t>
  </si>
  <si>
    <t>¿Los materiales que puedan rodar están asegurados con cuñas, tacos u otros elementos que impidan su desplazamiento?</t>
  </si>
  <si>
    <t>¿Se encuentran todas las luminarias en pleno funcionamiento y en óptimas condiciones de limpieza, sin presentar opacidad alguna?</t>
  </si>
  <si>
    <t>¿Se cuenta con un listado ACTUALIZADO del personal para realizar el conteo en caso de evacuación (3.02.P01.F23 Registro de Personal para Conteo en Evacuación)?</t>
  </si>
  <si>
    <t>¿El personal cuenta con el Equipo de Protección Personal (EPP) básico?</t>
  </si>
  <si>
    <t>¿El personal conoce y utiliza correctamente su Equipo de Protección Personal (EPP)?</t>
  </si>
  <si>
    <t>¿El Equipo de Protección Personal (EPP) se encuentra sin alteraciones en su diseño original?</t>
  </si>
  <si>
    <t>¿Los Equipo de Protección Personal (EPP) inspeccionados se encuentran limpios? (Inspeccionar los EPP de 3 trabajadores al azar)</t>
  </si>
  <si>
    <t>¿Los Equipos de Protección Personal (EPP) inspeccionados se encuentran sin deformaciones? (Inspeccionar los EPP de 3 trabajadores al azar)</t>
  </si>
  <si>
    <t>¿Los Equipos de Protección Personal (EPP) inspeccionados se encuentran sin un desgaste excesivo? (Inspeccionar los EPP de 3 trabajadores al azar)</t>
  </si>
  <si>
    <t>¿Los Equipos de Protección Personal (EPP) inspeccionados son de uso personal? (Inspeccionar los EPP de 3 trabajadores al azar)</t>
  </si>
  <si>
    <t>¿Los Equipos de Protección Personal (EPP) inspeccionados son los proporcionados por la empresa? (Inspeccionar los EPP de 3 trabajadores al azar)</t>
  </si>
  <si>
    <t>¿El personal cuenta con Equipos de Protección Personal (EPP) adicionales de acuerdo a los riesgos específicos de su labor? (Inspeccionar los EPP de 3 trabajadores al azar)</t>
  </si>
  <si>
    <t>2.1</t>
  </si>
  <si>
    <t>2.2</t>
  </si>
  <si>
    <t>2.3</t>
  </si>
  <si>
    <t>2.4</t>
  </si>
  <si>
    <t>2.5</t>
  </si>
  <si>
    <t>2.6</t>
  </si>
  <si>
    <t>2.7</t>
  </si>
  <si>
    <t>2.8</t>
  </si>
  <si>
    <t>2.9</t>
  </si>
  <si>
    <t>2.11</t>
  </si>
  <si>
    <t>2.12</t>
  </si>
  <si>
    <t>2.13</t>
  </si>
  <si>
    <t>2.14</t>
  </si>
  <si>
    <t>2.15</t>
  </si>
  <si>
    <t>3.1</t>
  </si>
  <si>
    <t>3.2</t>
  </si>
  <si>
    <t>3.3</t>
  </si>
  <si>
    <t>3.4</t>
  </si>
  <si>
    <t>3.5</t>
  </si>
  <si>
    <t>3.6</t>
  </si>
  <si>
    <t>3.7</t>
  </si>
  <si>
    <t>3.8</t>
  </si>
  <si>
    <t>3.9</t>
  </si>
  <si>
    <t>4.1</t>
  </si>
  <si>
    <t>4.2</t>
  </si>
  <si>
    <t>4.3</t>
  </si>
  <si>
    <t>4.4</t>
  </si>
  <si>
    <t>4.5</t>
  </si>
  <si>
    <t>4.6</t>
  </si>
  <si>
    <t>4.7</t>
  </si>
  <si>
    <t>4.8</t>
  </si>
  <si>
    <t>4.9</t>
  </si>
  <si>
    <t>4.11</t>
  </si>
  <si>
    <t>5.1</t>
  </si>
  <si>
    <t>5.2</t>
  </si>
  <si>
    <t>5.3</t>
  </si>
  <si>
    <t>5.4</t>
  </si>
  <si>
    <t>5.6</t>
  </si>
  <si>
    <t>5.7</t>
  </si>
  <si>
    <t>5.8</t>
  </si>
  <si>
    <t>5.9</t>
  </si>
  <si>
    <t>5.11</t>
  </si>
  <si>
    <t>6.1</t>
  </si>
  <si>
    <t>6.2</t>
  </si>
  <si>
    <t>6.3</t>
  </si>
  <si>
    <t>6.4</t>
  </si>
  <si>
    <t>6.5</t>
  </si>
  <si>
    <t>6.6</t>
  </si>
  <si>
    <t>6.7</t>
  </si>
  <si>
    <t>6.8</t>
  </si>
  <si>
    <t>6.9</t>
  </si>
  <si>
    <t>1.12</t>
  </si>
  <si>
    <t>1.13</t>
  </si>
  <si>
    <t>¿Las herramientas se encuentran almacenadas en tableros, maletas o cajas portaherramientas designadas para su almacenamiento?</t>
  </si>
  <si>
    <t>¿Las herramientas fueron inspeccionadas y cuentan con la codificación correspondiente al trimestre actual?</t>
  </si>
  <si>
    <t>¿Las herramientas cuentan con sus mangos sanos y limpios, libres de astillas, rebabas o grasa?</t>
  </si>
  <si>
    <t>¿Los mazos de las herramientas de golpe están libres de rebabas y con zonas de impacto no redondeadas?</t>
  </si>
  <si>
    <t>¿Las herramientas eléctricas cuentan con mangos y protecciones de fábrica?</t>
  </si>
  <si>
    <t>¿Las herramientas eléctricas cuentan con su protección contra choques eléctricos (conexión a tierra o doble aislamiento)?</t>
  </si>
  <si>
    <t>¿Las herramientas eléctricas cuentan con su cable de alimentación en buenas condiciones, sin daños en su aislación, clavija o conexión al equipo?</t>
  </si>
  <si>
    <t>¿Las herramientas eléctricas y sus conductores de alimentación se encuentran libres de contacto con la humedad?</t>
  </si>
  <si>
    <t>¿Se observaron herramientas caseras o hechizas en el área de trabajo?</t>
  </si>
  <si>
    <t>¿Todos los equipos e instalaciones eléctricas han sido construidos, instalados y conservados de manera que prevengan el peligro de contacto con elementos energizados y el riesgo de incendio?</t>
  </si>
  <si>
    <t>5.5</t>
  </si>
  <si>
    <t>¿Los extintores portátiles se inspeccionan mensualmente y se registra correctamente en la tarjeta de inspección correspondiente?</t>
  </si>
  <si>
    <t>2.10</t>
  </si>
  <si>
    <t>¿Los extintores portátiles se mantienen limpios (libre de polvo u otras sustancias) y se encuentren en el lugar establecido?</t>
  </si>
  <si>
    <t>¿Los extintores portátiles se encuentran ubicados en un lugar visible, libre de obstrucciones y en la ubicación recomendada por la URE?</t>
  </si>
  <si>
    <t>Sistema de Emergencias</t>
  </si>
  <si>
    <t>¿En el lugar de trabajo se encuentran instaladas luces de emergencia?</t>
  </si>
  <si>
    <t>2.16</t>
  </si>
  <si>
    <t>2.17</t>
  </si>
  <si>
    <t>2.18</t>
  </si>
  <si>
    <t>2.19</t>
  </si>
  <si>
    <t>¿Se entregan mensualmente las Inspecciones del Sistema de Emergencia 3.02.P01.F13 a la URE?</t>
  </si>
  <si>
    <t>¿Las sillas o asientos se encuentran limpios, en buen estado, con patas firmes, respaldo en su lugar, apoya brazos y tapiz sin daños?</t>
  </si>
  <si>
    <t>¿Los cajones de escritorios se encuentran en buen estado, alineados en su guía y con su fondo firme y limpio?</t>
  </si>
  <si>
    <t>¿Las zonas de almacenamiento de alimentos se encuentran limpias y ordenadas?</t>
  </si>
  <si>
    <t>5.10</t>
  </si>
  <si>
    <t>¿Los pisos cuentan con sistema antideslizante para prevenir caídas?</t>
  </si>
  <si>
    <t>¿Los sistemas de drenaje se encuentran libres de elementos extraños que impidan el escurrimiento del agua?</t>
  </si>
  <si>
    <t>¿La descarga de las válvulas de alivio de los sistemas de calentamiento no están direccionadas hacia el tránsito de las personas?</t>
  </si>
  <si>
    <t>¿El personal expuesto a agentes contaminantes cuenta con casillero que permite mantener separada la ropa limpia de la contaminada?</t>
  </si>
  <si>
    <t>¿Las letrinas están separadas por sexo?</t>
  </si>
  <si>
    <t>¿Los servicios higiénicos están a menos de 75 metros del punto de trabajo?</t>
  </si>
  <si>
    <t>¿El adhesivo de identificación e instrucciones del extintor se encuentra visible y en estado legible?</t>
  </si>
  <si>
    <t>¿Los extintores portátiles se encuentran con su tarjeta de mantenimiento, con la fecha actualizada y vigente?</t>
  </si>
  <si>
    <t>¿Los extintores portátiles cuentan con su soporte correctamente instalado, firme y asegurado, además de la señalización claramente visible?</t>
  </si>
  <si>
    <t>¿Las luces de emergencia se encuentran en funcionamiento. (verificar mediante desconexión y comprobación)?</t>
  </si>
  <si>
    <t>¿Los detectores de incendio son inspeccionados mensualmente?</t>
  </si>
  <si>
    <t>Duchas, Vestidores y Servicios Higiénicos</t>
  </si>
  <si>
    <t>¿Existe registro de la sanitización o desinfección de las duchas, vestidores y servicios higiénicos (con certificado pegado en la instalación)?</t>
  </si>
  <si>
    <t>¿Existe agua caliente en todas las duchas del área?</t>
  </si>
  <si>
    <t>¿Los sistemas de calentamiento del agua se encuentran en el exterior de la instalaciones?</t>
  </si>
  <si>
    <t>¿Cuentan los Servicios Higiénicos con papel higiénico y basurero?</t>
  </si>
  <si>
    <t>¿Se encuentran separados por tabiques a distancia no menor a 60 cm los urinarios de canal continuo?</t>
  </si>
  <si>
    <t>¿Existen elementos para el secado de manos, como toallas de papel o calefactores?</t>
  </si>
  <si>
    <t>¿Están separados los comedores de los puntos de trabajo?</t>
  </si>
  <si>
    <t>¿Son visibles las señalizaciones/letreros/carteles sin obstrucciones para el personal ubicado en el área?</t>
  </si>
  <si>
    <t>¿Se utiliza señalización temporal durante la limpieza de pisos u otras tareas que lo requieran?</t>
  </si>
  <si>
    <t>¿Están señalizados los desniveles, partes salientes, partes bajas, etc.?</t>
  </si>
  <si>
    <t>¿Los letreros/señalizaciones/carteles se encuentran limpios y en buen estado ?</t>
  </si>
  <si>
    <t>¿Los estantes u otros muebles que soportan cargas cuentan con la señalización de carga máxima de almacenaje por bandeja o repisa?</t>
  </si>
  <si>
    <t>¿Sus herramientas manuales se encuentran inspeccionadas y codificadas (Cinta del trimestre)?</t>
  </si>
  <si>
    <t>¿Cuenta con barra antivuelco en las camionetas?</t>
  </si>
  <si>
    <t>¿En caso de transportar sustancias peligrosas está señalizada según norma?</t>
  </si>
  <si>
    <t>¿Cuenta con cuñas para asegurar el vehículo?</t>
  </si>
  <si>
    <t>¿Utiliza las cuñas al estacionarse en una pendiente?</t>
  </si>
  <si>
    <t>¿Está equipado con su pértiga y baliza para ingresar a mina, cuando aplique?</t>
  </si>
  <si>
    <t>¿Tiene la identificación como un código interno de MSC o el logo de la empresa?</t>
  </si>
  <si>
    <t>¿El vehículo cuenta con un extintor y se encuentra en buen estado?</t>
  </si>
  <si>
    <t>¿La alarma de retroceso está operativa?</t>
  </si>
  <si>
    <t>¿Todos los cinturones de seguridad se encuentran en condiciones de uso?</t>
  </si>
  <si>
    <t>¿Cuenta con las últimas tres lista de Verificación de Vehículos y Equipos Móviles 3.04.P48.F03?</t>
  </si>
  <si>
    <t>CONCLUSIONES y RECOMENDACIONES DEL EQUIPO DE INSPECCIÓN</t>
  </si>
  <si>
    <t>2. Ítems para mejora encontrados:</t>
  </si>
  <si>
    <t>VALORACIÓN &amp; CRITERIO:</t>
  </si>
  <si>
    <t>¿Los extintores portátiles se encuentran con su manómetro o indicador de presión en la posición o rango operable (zona verde), o en el caso de extintor de químico seco operado por cartucho, con el indicador de presión desactivado (abajo)?</t>
  </si>
  <si>
    <t>¿Tiene su número de identificación con código interno de MSC para trabajos en mina?</t>
  </si>
  <si>
    <t>¿En la carrocería no se observa desorden (botellas, basura, grasa, aceite, etc..)?</t>
  </si>
  <si>
    <t>1.  Aspectos positivos encontrados en la Inspección:</t>
  </si>
  <si>
    <t>¿Se cuenta con recipientes (basureros) para la clasificación de residuos?</t>
  </si>
  <si>
    <r>
      <t xml:space="preserve">1.- La inspección tiene una duración </t>
    </r>
    <r>
      <rPr>
        <b/>
        <sz val="12"/>
        <color rgb="FFFF0000"/>
        <rFont val="Calibri"/>
        <family val="2"/>
        <scheme val="minor"/>
      </rPr>
      <t>máxima de 2 horas</t>
    </r>
    <r>
      <rPr>
        <sz val="12"/>
        <color rgb="FFFF0000"/>
        <rFont val="Calibri"/>
        <family val="2"/>
        <scheme val="minor"/>
      </rPr>
      <t xml:space="preserve"> e incluye la elaboración del Plan de Acción en el formulario 1.02.P06.F41 Planilla de Seguimientos.
2.- Una vez finalizada la inspección, el equipo de Inspección realizará la evaluación y definirá el plan de acción de forma inmediata.
3.- En caso de identificar un riesgo </t>
    </r>
    <r>
      <rPr>
        <b/>
        <sz val="12"/>
        <color rgb="FFFF0000"/>
        <rFont val="Calibri"/>
        <family val="2"/>
        <scheme val="minor"/>
      </rPr>
      <t>INACEPTABLE</t>
    </r>
    <r>
      <rPr>
        <sz val="12"/>
        <color rgb="FFFF0000"/>
        <rFont val="Calibri"/>
        <family val="2"/>
        <scheme val="minor"/>
      </rPr>
      <t xml:space="preserve"> durante la actividad inspeccionada, se debe detener el trabajo de inmediato hasta minimizar el riesgo o corregir la observación.
4.- El equipo de inspección firmará la planilla en la sección "EQUIPO DE INSPECCIÓN".
5.- El Supervisor de área responsable de la inspección, enviará en formato digital formulario de inspección ISOP y el plan de Acción en la Planilla de Seguimiento 1.02.P06.F41 (Llenados correctamente) al Superintendente de su área y al área de Seguridad Industrial (correo Seguridad.Industrial@minerasancristobal.com) para su seguimiento.</t>
    </r>
  </si>
  <si>
    <t>El ítem en color rojo es obligatorio; si se coloca N/A, se debe justificar en los comentarios el motivo por el cual NO APLICA.</t>
  </si>
  <si>
    <t>¿El termo o caldera eléctrica se encuentra en un lugar seguro, sin riesgo de caídas o volcamiento, con su cable de alimentación en buenas condiciones, sin daños en su aislación, clavija o conexión al equipo?</t>
  </si>
  <si>
    <t xml:space="preserve">¿Los Servicios Higiénicos están en cantidad suficiente en relación al número de trabajadores.(Ver Art. 353 Ley 16.998)?
Usar la Tabla para verificar cual aplica: ARTEFACTOS SANITARIOS SEGÚN NUMERO DE TRABAJADORES
</t>
  </si>
  <si>
    <t>¿Todos los materiales y sustancias peligrosas cuentan con su rotulado, señalización y rombo NFPA 704, etc.?</t>
  </si>
  <si>
    <t>¿Dentro del vehículo se observa limpieza, sin botellas de agua vacías, sin desechos u otros residuos, etc.?</t>
  </si>
  <si>
    <t>4.10</t>
  </si>
  <si>
    <t>1.02.P06.F12
Revisión: 7</t>
  </si>
  <si>
    <t>¿Las herramientas en mal estado se encuentran identificadas con cinta de color rojo o tarjeta de "Fuera de Servicio" y lejos del alcance del personal ?</t>
  </si>
  <si>
    <t>¿El extintor portátil utilizado es el adecuado para la clase de fuego identificado en el área de trabajo?</t>
  </si>
  <si>
    <t>¿Las vías de evacuación están debidamente señalizadas mediante letreros?</t>
  </si>
  <si>
    <t>¿Se cuenta con los Planos de Evacuación y ubicacion de los elementos de emergencia visibles en el lugar de trabajo?</t>
  </si>
  <si>
    <t>¿Las vías de evacuación  están libres de obstáculos que impidan o dificulten el tránsito de personas como puertas o pasillos bloqueados?</t>
  </si>
  <si>
    <t>¿Las vías de circulación están demarcadas con franjas en todas las áreas donde existen equipos, maquinarias, materiales que afecten a la libre circulación (Área de operación)?</t>
  </si>
  <si>
    <t>¿El trabajador utiliza la herramienta para los fines que fue diseñada y fabricada?. Observar a 3 trabajadores</t>
  </si>
  <si>
    <t>¿En todos los aparatos y tomas de corriente eléctrica incluyendo los chuko, se indica claramente su tensión?</t>
  </si>
  <si>
    <t>¿Las duchas cuentan con cabezal de ducha para irrigar agua?</t>
  </si>
  <si>
    <t>Los cables de las computadoras, telefonos, celulares u otros, estan ordenados y sujetados.</t>
  </si>
  <si>
    <r>
      <t xml:space="preserve">El ítem </t>
    </r>
    <r>
      <rPr>
        <b/>
        <sz val="10"/>
        <rFont val="Calibri"/>
        <family val="2"/>
        <scheme val="minor"/>
      </rPr>
      <t>NO</t>
    </r>
    <r>
      <rPr>
        <sz val="10"/>
        <rFont val="Calibri"/>
        <family val="2"/>
        <scheme val="minor"/>
      </rPr>
      <t xml:space="preserve"> cumple o cumple </t>
    </r>
    <r>
      <rPr>
        <b/>
        <sz val="10"/>
        <rFont val="Calibri"/>
        <family val="2"/>
        <scheme val="minor"/>
      </rPr>
      <t>menos del 50%</t>
    </r>
    <r>
      <rPr>
        <sz val="10"/>
        <rFont val="Calibri"/>
        <family val="2"/>
        <scheme val="minor"/>
      </rPr>
      <t xml:space="preserve"> de las veces </t>
    </r>
    <r>
      <rPr>
        <b/>
        <sz val="10"/>
        <rFont val="Calibri"/>
        <family val="2"/>
        <scheme val="minor"/>
      </rPr>
      <t>(el ítem tiene más de dos desviaciones)</t>
    </r>
  </si>
  <si>
    <r>
      <t xml:space="preserve">El ítem cumple entre el </t>
    </r>
    <r>
      <rPr>
        <b/>
        <sz val="10"/>
        <rFont val="Calibri"/>
        <family val="2"/>
        <scheme val="minor"/>
      </rPr>
      <t>51% al 70%</t>
    </r>
    <r>
      <rPr>
        <sz val="10"/>
        <rFont val="Calibri"/>
        <family val="2"/>
        <scheme val="minor"/>
      </rPr>
      <t xml:space="preserve"> de las veces </t>
    </r>
    <r>
      <rPr>
        <b/>
        <sz val="10"/>
        <rFont val="Calibri"/>
        <family val="2"/>
        <scheme val="minor"/>
      </rPr>
      <t>(el ítem tiene dos desviaciones)</t>
    </r>
  </si>
  <si>
    <r>
      <t xml:space="preserve">El ítem cumple entre el </t>
    </r>
    <r>
      <rPr>
        <b/>
        <sz val="10"/>
        <rFont val="Calibri"/>
        <family val="2"/>
        <scheme val="minor"/>
      </rPr>
      <t>71% al 90%</t>
    </r>
    <r>
      <rPr>
        <sz val="10"/>
        <rFont val="Calibri"/>
        <family val="2"/>
        <scheme val="minor"/>
      </rPr>
      <t xml:space="preserve"> de las veces  </t>
    </r>
    <r>
      <rPr>
        <b/>
        <sz val="10"/>
        <rFont val="Calibri"/>
        <family val="2"/>
        <scheme val="minor"/>
      </rPr>
      <t>(el ítem tiene máximo una desviación)</t>
    </r>
  </si>
  <si>
    <r>
      <t xml:space="preserve">El ítem cumple a cabalidad </t>
    </r>
    <r>
      <rPr>
        <b/>
        <sz val="10"/>
        <rFont val="Calibri"/>
        <family val="2"/>
        <scheme val="minor"/>
      </rPr>
      <t>más del 91%</t>
    </r>
    <r>
      <rPr>
        <sz val="10"/>
        <rFont val="Calibri"/>
        <family val="2"/>
        <scheme val="minor"/>
      </rPr>
      <t xml:space="preserve"> </t>
    </r>
    <r>
      <rPr>
        <b/>
        <sz val="10"/>
        <rFont val="Calibri"/>
        <family val="2"/>
        <scheme val="minor"/>
      </rPr>
      <t>(el ítem no tiene desviaciones)</t>
    </r>
  </si>
  <si>
    <t>CONFORMACIÓN DEL EQUIPO DE INSPECCIÓN</t>
  </si>
  <si>
    <t>ISOP para MSC</t>
  </si>
  <si>
    <t>ISOP para EECC</t>
  </si>
  <si>
    <t>Supervisor del área inspeccionada.</t>
  </si>
  <si>
    <t>Supervisor de contrato</t>
  </si>
  <si>
    <t>Trabajadores del área por lo menos 1.</t>
  </si>
  <si>
    <t>Responsable de la EECC</t>
  </si>
  <si>
    <t>Personal de áreas invitadas por lo menos 1</t>
  </si>
  <si>
    <t>Trabajadores de la EECC por lo menos 1.</t>
  </si>
  <si>
    <t>Comité Mixto por lo menos 1</t>
  </si>
  <si>
    <t>Personal de MSC invitadas por lo menos 1</t>
  </si>
  <si>
    <t>Comité Mixto por lo menos 1 o coordinador</t>
  </si>
  <si>
    <t>Personal de HSEQ</t>
  </si>
  <si>
    <t>¿Las señalizaciones para el personal tienen mensajes claros y entendibles ? Acorde a la RM 849/2014</t>
  </si>
  <si>
    <t>¿En la zona de aseo del personal existe jabón ?</t>
  </si>
  <si>
    <t>Oficinas y otros ambientes</t>
  </si>
  <si>
    <t>Calefactores Verticales, Calefactores de Radiación para techo/pared, Estufas</t>
  </si>
  <si>
    <t>Se realiza las inspecciones mensuales a los calefactores verticales, de techo o estufas (según formulario Calefactores Verticales, Techo y Estufas)</t>
  </si>
  <si>
    <t>Los calefactores verticales, calefactores de radiación para techo, estufas (según formulario Calefactores Verticales, Techo y Estufas) se encuentran en estado de funcionamiento</t>
  </si>
  <si>
    <t>Los calefactores verticales, calefactores de radiación para techo, estufas (según formulario Calefactores Verticales, Techo y Estufas) cuentan con su sistema de conexión eléctrica en condiciones de uso.</t>
  </si>
  <si>
    <t>¿Están correctamente señalizados los puntos de encuentro para el caso de emergencia? Según la RM 849/2014</t>
  </si>
  <si>
    <t>¿Los cables eléctricos se encuentran canalizados?. No incluye los cables de computadoras, teléfonos u otros</t>
  </si>
  <si>
    <t>¿Los extintores que están expuestos a la intemperie se encuentran libres de daños oxidación u otro posible deterioro?</t>
  </si>
  <si>
    <t>¿Se cuenta con abastecimiento de agua ?</t>
  </si>
  <si>
    <t>¿Cuentan los comedores con dispensador de jabón en sus baños?</t>
  </si>
  <si>
    <t>7.- VEHÍCULOS</t>
  </si>
  <si>
    <t>¿Todos los trabajadores conocen los números de comunicación en caso de emergencias. Como el 911, canal 1,  canal 2,  canal 6 (mina), canal 5? (Es necesario consultar a 3 personas para verificar esta información)</t>
  </si>
  <si>
    <t>¿Se tiene una guía de referencia para realizar pausas activas en el área y el personal conoce la misma para implementarlas cuando así lo requiera?</t>
  </si>
  <si>
    <t>¿El responsable del área verifica el estado de ánimo o estado emocional de su personal, su sentido de alerta?
(verifica en la lista de asistencia de las reuniones de compromiso con la seguridad el autodiagnóstico del estado de ánimo que declara cada uno de sus dependientes)</t>
  </si>
  <si>
    <t>¿Existe la señalización  del equipo de protección personal (EPP) que se requieren en las áreas de trabajo?</t>
  </si>
  <si>
    <t>¿Se realizan reuniones de compromiso con la seguridad en el área y se llenan las listas de asistencia?</t>
  </si>
  <si>
    <t>ID</t>
  </si>
  <si>
    <t>Gerencia</t>
  </si>
  <si>
    <t>SuperIntendencia</t>
  </si>
  <si>
    <t>Area</t>
  </si>
  <si>
    <t>Supervisor</t>
  </si>
  <si>
    <t>Lugar</t>
  </si>
  <si>
    <t>Fecha_Inspeccion</t>
  </si>
  <si>
    <t>Nro_Inspeccion</t>
  </si>
  <si>
    <t>Regla_oro</t>
  </si>
  <si>
    <t>Persona_Inspeccion1</t>
  </si>
  <si>
    <t>Persona_Inspeccion2</t>
  </si>
  <si>
    <t>Persona_Inspeccion3</t>
  </si>
  <si>
    <t>Persona_Inspeccion4</t>
  </si>
  <si>
    <t>Persona_Inspeccion5</t>
  </si>
  <si>
    <t>Persona_Inspeccion6</t>
  </si>
  <si>
    <t>cargo1</t>
  </si>
  <si>
    <t>cargo2</t>
  </si>
  <si>
    <t>cargo3</t>
  </si>
  <si>
    <t>cargo4</t>
  </si>
  <si>
    <t>cargo5</t>
  </si>
  <si>
    <t>cargo6</t>
  </si>
  <si>
    <t>Aspectos_positivos_encontrados</t>
  </si>
  <si>
    <t>Aspectos_adicionales_encontrados</t>
  </si>
  <si>
    <t>Item</t>
  </si>
  <si>
    <t>Sub_Item</t>
  </si>
  <si>
    <t>valor</t>
  </si>
  <si>
    <t>comentario</t>
  </si>
  <si>
    <t>Codigo:</t>
  </si>
  <si>
    <t>codigo</t>
  </si>
  <si>
    <t>7.10</t>
  </si>
  <si>
    <t>vice</t>
  </si>
  <si>
    <t>gere</t>
  </si>
  <si>
    <t>super</t>
  </si>
  <si>
    <t>cuidado con los codigos</t>
  </si>
  <si>
    <t>PRESIDENCIA EJECUTIVA&gt;VICEPRESIDENCIA DE DESARROLLO DE PROYECTOS&gt;GERENCIA DE PROYECTOS&gt;SUPERINTENDENCIA DE INGENIERÍA PLANTA&gt;SUPERVISIÓN SÉNIOR DE PROYECTOS Y MODIFICACIONES&gt;</t>
  </si>
  <si>
    <t>id</t>
  </si>
  <si>
    <t>Vicepresidencia</t>
  </si>
  <si>
    <t>nro</t>
  </si>
  <si>
    <t>vice_cod</t>
  </si>
  <si>
    <t>gere_cod</t>
  </si>
  <si>
    <t>superint_cod</t>
  </si>
  <si>
    <t>Supervision</t>
  </si>
  <si>
    <t>superinte</t>
  </si>
  <si>
    <t>superv</t>
  </si>
  <si>
    <t>superv_1</t>
  </si>
  <si>
    <t>Empresa</t>
  </si>
  <si>
    <t>Archivo</t>
  </si>
  <si>
    <t>version</t>
  </si>
  <si>
    <t>Fecha (yyyymmdd)</t>
  </si>
  <si>
    <t>00</t>
  </si>
  <si>
    <t>Presidencia Ejecutiva</t>
  </si>
  <si>
    <t>01</t>
  </si>
  <si>
    <t>GERENCIA CORPORATIVA</t>
  </si>
  <si>
    <t>SUPERINTENDENCIA DE ADQUISICIONES</t>
  </si>
  <si>
    <t>04</t>
  </si>
  <si>
    <t>05</t>
  </si>
  <si>
    <t>ACHÁ RUIZ MARCOS ROBERTO - ESPECIALISTA DE COMEDOR Y ALIMENTOS</t>
  </si>
  <si>
    <t>VICEPRESIDENCIA CORPORATIVA</t>
  </si>
  <si>
    <t>GERENCIA DE RECURSOS HUMANOS Y SERVICIOS DE PERSONAL</t>
  </si>
  <si>
    <t>SUPERINTENDENCIA DE CAMPAMENTO</t>
  </si>
  <si>
    <t/>
  </si>
  <si>
    <t>000</t>
  </si>
  <si>
    <t>MSC</t>
  </si>
  <si>
    <t>PGR</t>
  </si>
  <si>
    <t>version0</t>
  </si>
  <si>
    <t>02</t>
  </si>
  <si>
    <t>GERENCIA DE COMERCIALIZACIÓN Y SERVICIOS</t>
  </si>
  <si>
    <t>SUPERINTENDENCIA DE RELACIONES INSTITUCIONALES</t>
  </si>
  <si>
    <t>ADUANA ROCABADO OSCAR - SUPERVISOR DE MANTENIMIENTO</t>
  </si>
  <si>
    <t>VICEPRESIDENCIA DE OPERACIONES</t>
  </si>
  <si>
    <t>GERENCIA DE MANTENIMIENTO PLANTA</t>
  </si>
  <si>
    <t>SUPERINTENDENCIA DE MANTENIMIENTO - MEC. PLTA. CHANCADO, MOLIENDA Y LUBRICACIÓN</t>
  </si>
  <si>
    <t>SUPERVISIÓN DE MANTENIMIENTO - CHANCADO / CORREAS TRANSPORTADORAS</t>
  </si>
  <si>
    <t>001</t>
  </si>
  <si>
    <t>Apraccuk</t>
  </si>
  <si>
    <t>ISOP</t>
  </si>
  <si>
    <t>version1</t>
  </si>
  <si>
    <t>VICEPRESIDENCIA DE DESARROLLO DE PROYECTOS</t>
  </si>
  <si>
    <t>03</t>
  </si>
  <si>
    <t>GERENCIA DE MEDIO AMBIENTE</t>
  </si>
  <si>
    <t>SUPERINTENDENCIA DE RELACIONES PÚBLICAS</t>
  </si>
  <si>
    <t>AGUAYO ROJAS VICTOR HUGO - PLANIFICADOR SÉNIOR DE MANTENIMIENTO</t>
  </si>
  <si>
    <t>SUPERINTENDENCIA DE MANTENIMIENTO - PLANIFICACIÓN</t>
  </si>
  <si>
    <t>002</t>
  </si>
  <si>
    <t>Banco Bisa</t>
  </si>
  <si>
    <t>(IRO) - AISLAMIENTO</t>
  </si>
  <si>
    <t>version2</t>
  </si>
  <si>
    <t>VICEPRESIDENCIA DE FINANZAS</t>
  </si>
  <si>
    <t>07</t>
  </si>
  <si>
    <t>ALBA URQUIZO FERNANDO JUSTO - SUPERVISOR DE OPERACIONES AÉREAS</t>
  </si>
  <si>
    <t>GERENCIA DE SERVICIOS DE TRANSPORTE Y AVIACIÓN</t>
  </si>
  <si>
    <t>SUPERINTENDENCIA DE SERVICIOS DE AVIACIÓN</t>
  </si>
  <si>
    <t>SUPERVISIÓN SÉNIOR DE SERVICIOS DE AVIACIÓN</t>
  </si>
  <si>
    <t>SUPERVISIÓN DE OPERACIONES AÉREAS</t>
  </si>
  <si>
    <t>003</t>
  </si>
  <si>
    <t>C &amp; C</t>
  </si>
  <si>
    <t>(IRO) - IZAJE</t>
  </si>
  <si>
    <t>version3</t>
  </si>
  <si>
    <t>GERENCIA DE RELACIONES COMUNITARIAS</t>
  </si>
  <si>
    <t>SUPERINTENDENCIA DE ALMACENES Y CONTROL DE INVENTARIOS</t>
  </si>
  <si>
    <t>ALI SALGADO JHONNY AGUSTIN - SUPERVISOR DE MANTENIMIENTO</t>
  </si>
  <si>
    <t>SUPERINTENDENCIA DE MANTENIMIENTO - MEC. PLTA. FLOT., FILTROS, TALLER GRAL. Y RH</t>
  </si>
  <si>
    <t>SUPERVISIÓN DE MANTENIMIENTO -  FILTRACIÓN Y CARGUÍO</t>
  </si>
  <si>
    <t>004</t>
  </si>
  <si>
    <t>Cayara</t>
  </si>
  <si>
    <t>(IRO) - SUSTANCIAS PELIGROSAS</t>
  </si>
  <si>
    <t>version4</t>
  </si>
  <si>
    <t>06</t>
  </si>
  <si>
    <t>GERENCIA DE SEGURIDAD INDUSTRIAL</t>
  </si>
  <si>
    <t>SUPERINTENDENCIA DE EXPORTACIONES</t>
  </si>
  <si>
    <t>ALIAGA RODRIGUEZ MARIO ALBERTO - SUPERINTENDENTE DE OPERACIONES MINA</t>
  </si>
  <si>
    <t>GERENCIA DE OPERACIONES MINA</t>
  </si>
  <si>
    <t>SUPERINTENDENCIA DE OPERACIONES MINA</t>
  </si>
  <si>
    <t>005</t>
  </si>
  <si>
    <t>Comser</t>
  </si>
  <si>
    <t>(IRO) - TALUDES FRENTES DE CARGUÍO BANQUINAS</t>
  </si>
  <si>
    <t>version5</t>
  </si>
  <si>
    <t>SUPERINTENDENCIA DE GESTION COMERCIAL</t>
  </si>
  <si>
    <t>ANAYA RODRIGUEZ CRISTHIAN FRANKLIN - SUPERVISOR DE DISEÑO Y CONSTRUCCIÓN</t>
  </si>
  <si>
    <t>GERENCIA DE PROYECTOS</t>
  </si>
  <si>
    <t>SUPERINTENDENCIA DE INGENIERÍA PLANTA</t>
  </si>
  <si>
    <t>SUPERVISOR DE DISEÑO Y CONSTRUCCIÓN</t>
  </si>
  <si>
    <t>006</t>
  </si>
  <si>
    <t>Cooperativa 11 de Julio</t>
  </si>
  <si>
    <t>(IRO) - TRABAJO ELÉCTRICO (Actos Sub Estándar)</t>
  </si>
  <si>
    <t>SUPERINTENDENCIA DE LOGÍSTICA</t>
  </si>
  <si>
    <t>ANDRADE LANZA WILDER ELOY - SUPERVISOR SÉNIOR DE CAPACITACIÓN</t>
  </si>
  <si>
    <t>SUPERINTENDENCIA DE RECURSOS HUMANOS</t>
  </si>
  <si>
    <t>SUPERVISIÓN SÉNIOR DE CAPACITACIÓN</t>
  </si>
  <si>
    <t>007</t>
  </si>
  <si>
    <t>Cooperativa Nor Lipez</t>
  </si>
  <si>
    <t>(IRO) - TRABAJO EN ALTURA</t>
  </si>
  <si>
    <t>GERENCIA DE FINANZAS</t>
  </si>
  <si>
    <t>SUPERINTENDENCIA DE MANEJO DE MATERIALES</t>
  </si>
  <si>
    <t>ARAMAYO QUIROGA CARLOS ANDRES - SUPERVISOR DE SERVICIOS Y PROGRAMAS DE SALUD</t>
  </si>
  <si>
    <t>SUPERINTENDENCIA SÉNIOR DE SALUD</t>
  </si>
  <si>
    <t>SUPERVISIÓN DE SERVICIOS Y PROGRAMAS DE SALUD</t>
  </si>
  <si>
    <t>008</t>
  </si>
  <si>
    <t>Cooperativa San Cristóbal de Lípez</t>
  </si>
  <si>
    <t>08</t>
  </si>
  <si>
    <t>(IRO) - TRABAJOS EN CALIENTE</t>
  </si>
  <si>
    <t>GERENCIA DE TI Y DESARROLLO DEL NEGOCIO</t>
  </si>
  <si>
    <t>SUPERINTENDENCIA DE MEDIO AMBIENTE</t>
  </si>
  <si>
    <t>ARANDIA COCA MARCO ANTONIO - SUPERVISOR DE MANTENIMIENTO - MOLIENDA</t>
  </si>
  <si>
    <t>009</t>
  </si>
  <si>
    <t>Emp. Trans. Mackay Taborga</t>
  </si>
  <si>
    <t>09</t>
  </si>
  <si>
    <t>(IRO) - TRABAJOS EN ESPACIOS CONFINADOS</t>
  </si>
  <si>
    <t>GERENCIA DE MANTENIMIENTO MINA</t>
  </si>
  <si>
    <t>AYALA VENEROS DOUGLAS MAURICIO - SUPERINTENDENTE DE SERVICIOS DE TRANSPORTE DE PERSONAL</t>
  </si>
  <si>
    <t>SUPERINTENDENCIA DE SERVICIOS DE TRANSPORTE DE PERSONAL</t>
  </si>
  <si>
    <t>010</t>
  </si>
  <si>
    <t>ENTEL</t>
  </si>
  <si>
    <t>10</t>
  </si>
  <si>
    <t>(IRO) - TRABAJOS EN EXCAVACIONES</t>
  </si>
  <si>
    <t>AYARACHI FERNANDEZ ORLANDO - PLANIFICADOR SÉNIOR DE MINA A CORTO PLAZO</t>
  </si>
  <si>
    <t>SUPERINTENDENCIA DE INGENIERÍA MINA</t>
  </si>
  <si>
    <t>011</t>
  </si>
  <si>
    <t>ESMI</t>
  </si>
  <si>
    <t>11</t>
  </si>
  <si>
    <t>(IRO) - TRABAJO ELÉCTRICO (Condiciones Sub Estándar)</t>
  </si>
  <si>
    <t>AZURDUY ROSSEL VLADIMIR PEDRO - SUPERVISOR DE DESARROLLO SOSTENIBLE</t>
  </si>
  <si>
    <t>SUPERINTENDENCIA DE DESARROLLO SOSTENIBLE Y RELACIONES COMUNITARIAS</t>
  </si>
  <si>
    <t>SUPERVISIÓN DE DESARROLLO SOSTENIBLE</t>
  </si>
  <si>
    <t>012</t>
  </si>
  <si>
    <t>Eurocom</t>
  </si>
  <si>
    <t>12</t>
  </si>
  <si>
    <t>STOP</t>
  </si>
  <si>
    <t>GERENCIA DE OPERACIONES PLANTA</t>
  </si>
  <si>
    <t>SUPERVISIÓN SENIOR DE SEGURIDAD FÍSICA</t>
  </si>
  <si>
    <t>BALDERRAMA HINOJOSA JUAN CARLOS - COORDINADOR GENERAL DE MANTENIMIENTO DE VEHÍCULOS Y EQUIPOS MÓVILES</t>
  </si>
  <si>
    <t>SUPERINTENDENCIA SÉNIOR DE MANTENIMIENTO MINA</t>
  </si>
  <si>
    <t>SUPERVISIÓN SÉNIOR DE GESTIÓN DE MANTENIMIENTO DE VEHÍCULOS Y EQUIPOS MÓVILES</t>
  </si>
  <si>
    <t>013</t>
  </si>
  <si>
    <t>Fanexa</t>
  </si>
  <si>
    <t>13</t>
  </si>
  <si>
    <t>ISE</t>
  </si>
  <si>
    <t>BALDERRAMA ZÁRATE BORIZ MARCELO - SUPERVISOR DE SERVICIOS DE EXPLORACIÓN</t>
  </si>
  <si>
    <t>SUPERINTENDENCIA DE SERVICIOS DE EXPLORACIÓN</t>
  </si>
  <si>
    <t>014</t>
  </si>
  <si>
    <t>FCA</t>
  </si>
  <si>
    <t>14</t>
  </si>
  <si>
    <t>CAPACITACION</t>
  </si>
  <si>
    <t>SUPERINTENDENCIA DE SEGURIDAD INDUSTRIAL</t>
  </si>
  <si>
    <t>BALLADARES ROCHA SAUL RAMIRO - SUPERVISOR DE MANTENIMIENTO</t>
  </si>
  <si>
    <t>SUPERINTENDENCIA DE MANTENIMIENTO -  ELÉCTRICO E INSTRUMENTACIÓN PLANTA</t>
  </si>
  <si>
    <t>SUPERVISIÓN SÉNIOR DE MANTENIMIENTO - ELÉCTRICO E INSTRUMENTACION PLANTA</t>
  </si>
  <si>
    <t>SUPERVISIÓN DE MANTENIMIENTO - INSTRUMENTACIÓN</t>
  </si>
  <si>
    <t>015</t>
  </si>
  <si>
    <t>Finning</t>
  </si>
  <si>
    <t>15</t>
  </si>
  <si>
    <t>PLSEG (Planilla Seguimiento)</t>
  </si>
  <si>
    <t>BASILIO TICONA CORNELIO YECID - RESPONSABLE DE ENTRENAMIENTO MINA</t>
  </si>
  <si>
    <t>SUPERVISIÓN DE ENTRENAMIENTO MINA</t>
  </si>
  <si>
    <t>016</t>
  </si>
  <si>
    <t>Fundación San Cristóbal</t>
  </si>
  <si>
    <t>16</t>
  </si>
  <si>
    <t>INCIDENTES</t>
  </si>
  <si>
    <t>BASTUARDO MARIACA MAX NOEL - SUPERINTENDENCIA SÉNIOR DE MANTENIMIENTO MINA</t>
  </si>
  <si>
    <t>017</t>
  </si>
  <si>
    <t>Geotec</t>
  </si>
  <si>
    <t>17</t>
  </si>
  <si>
    <t>SUPERINTENDENCIA ADMINISTRATIVO DE OPERACIONES</t>
  </si>
  <si>
    <t>BELTRÁN RIOS CLAUDIA XIMENA - SUPERVISOR DE REPORTES Y CUMPLIMIENTO</t>
  </si>
  <si>
    <t>SUPERINTENDENCIA DE CONTABILIDAD</t>
  </si>
  <si>
    <t>SUPERVISIÓN DE REPORTES Y CUMPLIMIENTO</t>
  </si>
  <si>
    <t>018</t>
  </si>
  <si>
    <t>Hexagon Inc.</t>
  </si>
  <si>
    <t>18</t>
  </si>
  <si>
    <t>CABRERA MAMANI RUBEN RODY - METALURGISTA DE PROCESO</t>
  </si>
  <si>
    <t>SUPERINTENDENCIA DE SERVICIOS TÉCNICOS</t>
  </si>
  <si>
    <t>019</t>
  </si>
  <si>
    <t>INSEIN SRL</t>
  </si>
  <si>
    <t>19</t>
  </si>
  <si>
    <t>CALCINA CALIZAYA EFRAÍN - SUPERVISOR DE SEGURIDAD FÍSICA</t>
  </si>
  <si>
    <t>SUPERVISIÓN DE SEGURIDAD FÍSICA</t>
  </si>
  <si>
    <t>020</t>
  </si>
  <si>
    <t>Jayula</t>
  </si>
  <si>
    <t>20</t>
  </si>
  <si>
    <t>SUPERINTENDENCIA DE IMPUESTOS</t>
  </si>
  <si>
    <t>CALIZAYA MENA MIKAELA LISSETTE - SUPERVISOR DE ADMINISTRACIÓN DE RECURSOS HUMANOS</t>
  </si>
  <si>
    <t>SUPERVISIÓN SÉNIOR DE GESTIÓN DE RECURSOS HUMANOS</t>
  </si>
  <si>
    <t>SUPERVISIÓN DE ADMINISTRACIÓN DE RECURSOS HUMANOS</t>
  </si>
  <si>
    <t>021</t>
  </si>
  <si>
    <t>Juan Carlos Huaranca Ariste (Consultor)</t>
  </si>
  <si>
    <t>21</t>
  </si>
  <si>
    <t>SUPERINTENDENCIA DE PLANIFICACIÓN FINANCIERA (FP&amp;A)</t>
  </si>
  <si>
    <t>CAMARGO TICONA ARMANDO RICARDO - SUPERINTENDENTE DE GESTIÓN COMERCIAL</t>
  </si>
  <si>
    <t>022</t>
  </si>
  <si>
    <t>Komatsu</t>
  </si>
  <si>
    <t>22</t>
  </si>
  <si>
    <t>SUPERINTENDENCIA DE DESARROLLO DEL NEGOCIO</t>
  </si>
  <si>
    <t>CAMATA QUISPE EDILBER - SUPERVISOR DE MANTENIMIENTO</t>
  </si>
  <si>
    <t>023</t>
  </si>
  <si>
    <t>LEDUC</t>
  </si>
  <si>
    <t>23</t>
  </si>
  <si>
    <t>SUPERINTENDENCIA DE TI</t>
  </si>
  <si>
    <t>CAPURATA FLORES OVIDIO - SUPERINTENDENTE DE MANTENIMIENTO</t>
  </si>
  <si>
    <t>024</t>
  </si>
  <si>
    <t>Maldonado Exploraciones</t>
  </si>
  <si>
    <t>24</t>
  </si>
  <si>
    <t>SUPERINTENDENCIA DE TO</t>
  </si>
  <si>
    <t>CARBALLO RIVERO ROBERTO ALCIDES - ANALISTA SÉNIOR DE EXPORTACIONES</t>
  </si>
  <si>
    <t>025</t>
  </si>
  <si>
    <t>MegaMaquinaria</t>
  </si>
  <si>
    <t>25</t>
  </si>
  <si>
    <t>SUPERVISIÓN DE SEGURIDAD DE LA INFORMACIÓN (CISO)</t>
  </si>
  <si>
    <t>CARRASCO FLORES RAUL PEDRO - SUPERVISOR DE MANTENIMIENTO</t>
  </si>
  <si>
    <t>SUPERVISIÓN DE MANTENIMIENTO - GENERAL Y SOLDADURA</t>
  </si>
  <si>
    <t>026</t>
  </si>
  <si>
    <t>MELBI</t>
  </si>
  <si>
    <t>26</t>
  </si>
  <si>
    <t>CARREÑO UZQUIANO CARLOS HUGO - SUPERINTENDENTE DE GESTION DE RELAVES Y SERVICIOS AUXILIARES</t>
  </si>
  <si>
    <t>SUPERINTENDENCIA DE GESTIÓN DE RELAVES Y SERVICIOS AUXILIARES</t>
  </si>
  <si>
    <t>027</t>
  </si>
  <si>
    <t>Metso:Outotec</t>
  </si>
  <si>
    <t>27</t>
  </si>
  <si>
    <t>CARVAJAL ZABALA GUIDO MARCELO - SUPERVISOR DE MANTENIMIENTO MINA</t>
  </si>
  <si>
    <t>SUPERINTENDENCIA DE MANTENIMIENTO MINA - EJECUCIÓN</t>
  </si>
  <si>
    <t>SUPERVISIÓN DE MANTENIMIENTO MINA - ACARREO</t>
  </si>
  <si>
    <t>028</t>
  </si>
  <si>
    <t>NEUMA BOLIVIA S.R.L.</t>
  </si>
  <si>
    <t>28</t>
  </si>
  <si>
    <t>SUPERINTENDENCIA DE MANTENIMIENTO - INGENIERÍA DE CONFIABILIDAD</t>
  </si>
  <si>
    <t>CASANOVA AGUIRRE JAIME SANTIAGO - ESPECIALISTA DE GESTIONES ADMINISTRATIVAS</t>
  </si>
  <si>
    <t>SUPERVISION DE GESTIONES ADMINISTRATIVAS</t>
  </si>
  <si>
    <t>029</t>
  </si>
  <si>
    <t>NEWREST</t>
  </si>
  <si>
    <t>29</t>
  </si>
  <si>
    <t>CASTEDO FRANCO CLAUDIO ANDRES - SUPERVISOR DE SERVICIOS AUXILIARES</t>
  </si>
  <si>
    <t>SUPERVISIÓN DE SERVICIOS AUXILIARES</t>
  </si>
  <si>
    <t>030</t>
  </si>
  <si>
    <t>OPEC</t>
  </si>
  <si>
    <t>CASTRO RAMIREZ MARCIAL - SUPERVISOR DE CARGUÍO Y ACARREO</t>
  </si>
  <si>
    <t>SUPERVISIÓN DE CARGUÍO Y ACARREO</t>
  </si>
  <si>
    <t>031</t>
  </si>
  <si>
    <t>REMSA</t>
  </si>
  <si>
    <t>CASTRO TORRICO MIGUEL ANGEL - SUPERVISOR DE SEGURIDAD INDUSTRIAL</t>
  </si>
  <si>
    <t>SUPERVISIÓN DE SEGURIDAD INDUSTRIAL</t>
  </si>
  <si>
    <t>032</t>
  </si>
  <si>
    <t>Rolando Dominguez Moreno</t>
  </si>
  <si>
    <t>CAYO BARTOLOME EDWIN VIDAL - SUPERVISOR DE MANTENIMIENTO</t>
  </si>
  <si>
    <t>SUPERVISIÓN DE MANTENIMIENTO - FLOTACIÓN Y ESPESADORES</t>
  </si>
  <si>
    <t>033</t>
  </si>
  <si>
    <t>SafetyPro</t>
  </si>
  <si>
    <t>CAYO CRUZ JAIME - METALURGISTA DE PROCESO</t>
  </si>
  <si>
    <t>034</t>
  </si>
  <si>
    <t>SC Tesa</t>
  </si>
  <si>
    <t>CHACON RUIZ JUAN HERNAN - SUPERVISOR DE GEOLOGÍA</t>
  </si>
  <si>
    <t>SUPERVISIÓN DE GEOLOGÍA</t>
  </si>
  <si>
    <t>035</t>
  </si>
  <si>
    <t>SEINCAL</t>
  </si>
  <si>
    <t>CHOQUE PEREIRA CALIXTO - QUÍMICO SÉNIOR</t>
  </si>
  <si>
    <t>036</t>
  </si>
  <si>
    <t>Semconst</t>
  </si>
  <si>
    <t>CHURATA HUARACHI WILBER - GERENTE DE OPERACIONES PLANTA</t>
  </si>
  <si>
    <t>037</t>
  </si>
  <si>
    <t>SPECTROLAB</t>
  </si>
  <si>
    <t>SUPERINTENDENCIA DE OPERACIONES PLANTA</t>
  </si>
  <si>
    <t>CLAROS MONTAÑO JUAN CARLOS - SUPERVISOR SÉNIOR DE ALMACÉN PLANTA Y COMBUSTIBLES</t>
  </si>
  <si>
    <t>SUPERVISIÓN DE ALMACÉN PLANTA</t>
  </si>
  <si>
    <t>038</t>
  </si>
  <si>
    <t>STT</t>
  </si>
  <si>
    <t>CLAVIJO DOYNEL MARCO ANTONIO - SUPERVISOR DE CONTROL DE CALIDAD DE ALMACENES</t>
  </si>
  <si>
    <t>SUPERVISIÓN DE CONTROL DE CALIDAD DE ALMACENES</t>
  </si>
  <si>
    <t>039</t>
  </si>
  <si>
    <t>TrackNet</t>
  </si>
  <si>
    <t>COLQUE FLORES HERIBERTO RAMIRO - SUPERVISOR DE OPERACIONES DEL SISTEMA DE CONTROL DE FLOTA</t>
  </si>
  <si>
    <t>SUPERVISIÓN DE OPERACIONES DEL SISTEMA DE CONTROL DE FLOTA</t>
  </si>
  <si>
    <t>040</t>
  </si>
  <si>
    <t>Trans Omar</t>
  </si>
  <si>
    <t>CONDARCO FUENTES JHONY - SUPERVISOR DE MANTENIMIENTO</t>
  </si>
  <si>
    <t>SUPERVISIÓN DE MANTENIMIENTO - RECURSOS HÍDRICOS Y VÍAS FERREAS</t>
  </si>
  <si>
    <t>041</t>
  </si>
  <si>
    <t>TTMB</t>
  </si>
  <si>
    <t>COPA CALCINA EDDY EDWIN - COORDINADOR PRINCIPAL DE SISTEMAS DE AGUA</t>
  </si>
  <si>
    <t>042</t>
  </si>
  <si>
    <t>WET Chemical Bolivia SRL</t>
  </si>
  <si>
    <t>CRUZ LOVERA SANTOS ADOLFO - COORDINADOR TÉCNICO OPERATIVO</t>
  </si>
  <si>
    <t>SUPERVISIÓN DE TRANSPORTE INTERNO Y AERÓDROMO</t>
  </si>
  <si>
    <t>043</t>
  </si>
  <si>
    <t>Wila Kara</t>
  </si>
  <si>
    <t>CRUZ RODRIGUEZ WILMERS - ANALISTA SÉNIOR DE CONFIABILIDAD</t>
  </si>
  <si>
    <t>044</t>
  </si>
  <si>
    <t>zzz829</t>
  </si>
  <si>
    <t>DALENCE ROJAS PATRICIA BEATRIZ - SUPERINTENDENTE DE RELACIONES PÚBLICAS</t>
  </si>
  <si>
    <t>045</t>
  </si>
  <si>
    <t>zzzAlanoca</t>
  </si>
  <si>
    <t>DURAN SAPIENCIA RONALD ABEL - SUPERVISOR DE SERVICIOS AUXILIARES</t>
  </si>
  <si>
    <t>046</t>
  </si>
  <si>
    <t>zzzASOMEC</t>
  </si>
  <si>
    <t>ESTEPA SUAREZ CARMEN ZULEMA - SUPERVISOR DE SERVICIOS DE SALUD EXTERNA</t>
  </si>
  <si>
    <t>SUPERVISIÓN DE SERVICIOS DE SALUD EXTERNA</t>
  </si>
  <si>
    <t>047</t>
  </si>
  <si>
    <t>zzzAtlas Copco</t>
  </si>
  <si>
    <t>FERNANDEZ RUIZ RAMIRO - SUPERINTENDENTE DE INGENIERIA PLANTA</t>
  </si>
  <si>
    <t>048</t>
  </si>
  <si>
    <t>zzzBELLO</t>
  </si>
  <si>
    <t>FLORES GUTIERREZ NESTOR ROMAN - PLANIFICADOR SÉNIOR DE MANTENIMIENTO</t>
  </si>
  <si>
    <t>049</t>
  </si>
  <si>
    <t>zzzCabletel</t>
  </si>
  <si>
    <t>GARCIA AGREDA MARCO ANTONIO - SUPERVISOR DE MANTENIMIENTO</t>
  </si>
  <si>
    <t>SUPERVISIÓN DE MANTENIMIENTO - LUBRICACIÓN, PUENTES GRÚA/LABORATORIOS</t>
  </si>
  <si>
    <t>050</t>
  </si>
  <si>
    <t>zzzCarlos Caballero</t>
  </si>
  <si>
    <t>GARNICA NUGETT ROGER SERGIO - SUPERVISOR DE CARGUÍO Y ACARREO</t>
  </si>
  <si>
    <t>051</t>
  </si>
  <si>
    <t>zzzCasobra</t>
  </si>
  <si>
    <t>GOMEZ ECHENIQUE JORGE JOHANN - SUPERVISOR SÉNIOR DE MANTENIMIENTO MINA - REPARACIÓN DE COMPONENTES</t>
  </si>
  <si>
    <t>SUPERVISIÓN SÉNIOR DE MANTENIMIENTO MINA- REPARACIÓN Y COMPONENTES</t>
  </si>
  <si>
    <t>SUPERVISIÓN DE MANTENIMIENTO - ELÉCTRICO</t>
  </si>
  <si>
    <t>052</t>
  </si>
  <si>
    <t>zzzCatering San Cristobal</t>
  </si>
  <si>
    <t>GOMEZ VELASCO LIMBERT - SUPERVISOR DE MANTENIMIENTO</t>
  </si>
  <si>
    <t>053</t>
  </si>
  <si>
    <t>zzzCBA</t>
  </si>
  <si>
    <t>GONZÁLES COPA BASILIO - COORDINADOR TÉCNICO OPERATIVO</t>
  </si>
  <si>
    <t>054</t>
  </si>
  <si>
    <t>zzzCIS</t>
  </si>
  <si>
    <t>GUMUCIO LÓPEZ MIRKO GEOVANY - SUPERVISOR DE HIGIENE INDUSTRIAL</t>
  </si>
  <si>
    <t>055</t>
  </si>
  <si>
    <t>zzzCONGAR</t>
  </si>
  <si>
    <t>GUTIERREZ TORRES LUGO VINICIO - SUPERINTENDENTE DE EXPORTACIONES</t>
  </si>
  <si>
    <t>056</t>
  </si>
  <si>
    <t>zzzCONSTEC &amp; ASOCIADOS</t>
  </si>
  <si>
    <t>HERBAS TORREZ HENRY - SUPERVISOR DE ANÁLISIS DE CONFIABILIDAD</t>
  </si>
  <si>
    <t>SUPERVISIÓN SÉNIOR DE MANTENIMIENTO MINA - SOLDADURA Y FABRICACIÓN</t>
  </si>
  <si>
    <t>057</t>
  </si>
  <si>
    <t>zzzCoop. Luxar</t>
  </si>
  <si>
    <t>HUARACHI LEAÑO RICHARD ANTONIO - SUPERVISOR SÉNIOR DE MANTENIMIENTO MINA - SOLDADURA Y FABRICACIÓN</t>
  </si>
  <si>
    <t>058</t>
  </si>
  <si>
    <t>zzzCooperativa Centenario Uyuni</t>
  </si>
  <si>
    <t>HUARACHI MAMANI NOEL OVIDIO - SUPERVISOR DE PERFORACIÓN Y VOLADURA</t>
  </si>
  <si>
    <t>SUPERVISIÓN SÉNIOR DE PERFORACIÓN Y VOLADURA</t>
  </si>
  <si>
    <t>059</t>
  </si>
  <si>
    <t>zzzCopa</t>
  </si>
  <si>
    <t>HUAYLLANI DELGADO JUAN DE DIOS - SUPERVISOR DE MANTENIMIENTO</t>
  </si>
  <si>
    <t>SUPERVISIÓN DE MANTENIMIENTO - CONFIABILIDAD MECÁNICO</t>
  </si>
  <si>
    <t>060</t>
  </si>
  <si>
    <t>zzzCruz del Norte</t>
  </si>
  <si>
    <t>IMAÑA CASTRO RUBEN MARCELO - AUDITOR INTERNO</t>
  </si>
  <si>
    <t>061</t>
  </si>
  <si>
    <t>zzzDicsa Komatsu</t>
  </si>
  <si>
    <t>JARPA CALLAHUANCA ARIEL JACINTO - JEFE DE TURNO</t>
  </si>
  <si>
    <t>062</t>
  </si>
  <si>
    <t>zzzEdeser</t>
  </si>
  <si>
    <t>LAZO CAYO BLADIMIR BRAULIO - SUPERVISOR SÉNIOR DE GESTIÓN DE MANTENIMIENTO DE VEHÍCULOS Y EQUIPOS MÓVILES</t>
  </si>
  <si>
    <t>063</t>
  </si>
  <si>
    <t>zzzEncuadernaciones Tigre</t>
  </si>
  <si>
    <t>LAZO CAYO WILSON VICENTE - SUPERINTENDENTE DE MANTENIMIENTO</t>
  </si>
  <si>
    <t>064</t>
  </si>
  <si>
    <t>zzzENDE SyC</t>
  </si>
  <si>
    <t>LEAÑO SAAVEDRA MARCO ANTONIO - SUPERVISOR DE SEGURIDAD FÍSICA</t>
  </si>
  <si>
    <t>065</t>
  </si>
  <si>
    <t>zzzExaltación Lazo</t>
  </si>
  <si>
    <t>LLAVE COLQUE ABRAHAM OVIDIO - COORDINADOR PRINCIPAL DE SISTEMAS DE AGUA</t>
  </si>
  <si>
    <t>066</t>
  </si>
  <si>
    <t>zzzFamen</t>
  </si>
  <si>
    <t>LLORENTY SOLIZ JORGE AMED - SUPERVISOR DE EXPEDITING</t>
  </si>
  <si>
    <t>067</t>
  </si>
  <si>
    <t>zzzFeprom</t>
  </si>
  <si>
    <t>LOPEZ QUIROGA ROSSIO KATTIA - SUPERVISOR DE MANTENIMIENTO</t>
  </si>
  <si>
    <t>SUPERVISIÓN DE MANTENIMIENTO GENERACIÓN Y AIRE ACONDICIONADO INDUSTRIAL</t>
  </si>
  <si>
    <t>068</t>
  </si>
  <si>
    <t>zzzGALVEC</t>
  </si>
  <si>
    <t>MAIDANA TARQUINO MARCELO - SUPERINTENDENTE ADMINISTRATIVO DE OPERACIONES</t>
  </si>
  <si>
    <t>069</t>
  </si>
  <si>
    <t>zzzGCM</t>
  </si>
  <si>
    <t>MALLCU LIMACHE GUIDO - METALURGISTA DE PROCESO</t>
  </si>
  <si>
    <t>070</t>
  </si>
  <si>
    <t>zzzGCR (Bridgestone Minning Solutions)</t>
  </si>
  <si>
    <t>MAMANI DONAIRE LUCRECIO - COORDINADOR DE DRENAJE</t>
  </si>
  <si>
    <t>071</t>
  </si>
  <si>
    <t>zzzGerimex</t>
  </si>
  <si>
    <t>MAMANI MAMANI LUIS ORLANDO - SUPERVISOR DE CARGUÍO Y ACARREO</t>
  </si>
  <si>
    <t>SUPERVISIÓN DE GESTIÓN DE RESIDUOS Y ÁREAS VERDES</t>
  </si>
  <si>
    <t>072</t>
  </si>
  <si>
    <t>zzzGround Force</t>
  </si>
  <si>
    <t>MAMANI QUISPE ERNESTO - SUPERVISOR DE GESTIÓN DE RESÍDUOS Y ÁREAS VERDES</t>
  </si>
  <si>
    <t>SUPERVISIÓN SÉNIOR DE CAMPAMENTO</t>
  </si>
  <si>
    <t>073</t>
  </si>
  <si>
    <t>zzzHansa</t>
  </si>
  <si>
    <t>MASSY QUIROGA NELSON - SUPERVISOR DE MEDIO AMBIENTE</t>
  </si>
  <si>
    <t>SUPERVISIÓN DE MEDIO AMBIENTE</t>
  </si>
  <si>
    <t>074</t>
  </si>
  <si>
    <t>zzzIndumotora</t>
  </si>
  <si>
    <t>MENDOZA GOMEZ DIEGO ENRIQUE - SUPERINTENDENTE DE TO</t>
  </si>
  <si>
    <t>075</t>
  </si>
  <si>
    <t>zzzINFOCAL</t>
  </si>
  <si>
    <t>MERCADO CHOQUETICLLA FRANZ ARIEL - SUPERVISOR TO MINA</t>
  </si>
  <si>
    <t>076</t>
  </si>
  <si>
    <t>zzzIngeniería de Tranportes</t>
  </si>
  <si>
    <t>MIRANDA OSSIO RAFAEL JUAN - JEFE DE TURNO</t>
  </si>
  <si>
    <t>077</t>
  </si>
  <si>
    <t>zzzIntertek</t>
  </si>
  <si>
    <t>MOHEBBI ORTUÑO VAHID FLAVIO - SUPERVISOR DE SALUD OCUPACIONAL</t>
  </si>
  <si>
    <t>SUPERVISIÓN DE SALUD OCUPACIONAL</t>
  </si>
  <si>
    <t>078</t>
  </si>
  <si>
    <t>zzzIS/IT</t>
  </si>
  <si>
    <t>MOLINA DAVALOS JESUS ARMANDO - SUPERVISOR DE MANEJO DE MATERIALES OPERACIONES Y ENTRENAMIENTO</t>
  </si>
  <si>
    <t>SUPERVISIÓN DE MANEJO DE MATERIALES OPERACIONES Y ENTRENAMIENTO</t>
  </si>
  <si>
    <t>079</t>
  </si>
  <si>
    <t>zzzJ&amp;R</t>
  </si>
  <si>
    <t>MOLINA MORALES VLADIMIR DAVID - SUPERVISOR DE MANTENIMIENTO</t>
  </si>
  <si>
    <t>080</t>
  </si>
  <si>
    <t>zzzJayula</t>
  </si>
  <si>
    <t>MONTAÑO ORTIZ SERGIO REINALDO - SUPERVISOR SÉNIOR DE PROYECTOS Y MODIFICACIONES</t>
  </si>
  <si>
    <t>SUPERVISIÓN SÉNIOR DE PROYECTOS Y MODIFICACIONES</t>
  </si>
  <si>
    <t>081</t>
  </si>
  <si>
    <t>zzzJCM</t>
  </si>
  <si>
    <t>MOSCOSO ABRAHAM JESUS ALEJANDRO - SUPERVISOR DE TESORERÍA Y CUENTAS POR PAGAR</t>
  </si>
  <si>
    <t>SUPERVISIÓN DE TESORERÍA Y CUENTAS POR PAGAR</t>
  </si>
  <si>
    <t>082</t>
  </si>
  <si>
    <t>zzzJL. Machine</t>
  </si>
  <si>
    <t>MUÑOZ ARANDIA ERICK RICARDO - SUPERVISOR DE MANTENIMIENTO</t>
  </si>
  <si>
    <t>083</t>
  </si>
  <si>
    <t>zzzKALTECH</t>
  </si>
  <si>
    <t>NAVAJAS FLORES RENE GONZALO - SUPERVISOR SÉNIOR DE SEGURIDAD FÍSICA</t>
  </si>
  <si>
    <t>SUPERVISIÓN DE MANTENIMIENTO MINA - PLANIFICACIÓN, PROGRAMACIÓN Y CONFIABILIDAD</t>
  </si>
  <si>
    <t>084</t>
  </si>
  <si>
    <t>zzzLopez Miranda</t>
  </si>
  <si>
    <t>NAVARRO CALDERÓN DANIEL IVÁN - SUPERVISOR DE MANTENIMIENTO MINA - PLANIFICACIÓN, PROGRAMACIÓN Y CONFIABILIDAD</t>
  </si>
  <si>
    <t>SUPERINTENDENCIA DE MANTTO. MINA - PLANIFICACIÓN, PROGRAMACIÓN Y CONFIABILIDAD</t>
  </si>
  <si>
    <t>085</t>
  </si>
  <si>
    <t>zzzLuis Ampuero</t>
  </si>
  <si>
    <t>NAVARRO LOROÑO JULIO DAVID - SUPERINTENDENTE DE MANTENIMIENTO</t>
  </si>
  <si>
    <t>086</t>
  </si>
  <si>
    <t>zzzLuisa Quispe</t>
  </si>
  <si>
    <t>NUÑEZ MOLINA MARCELO MAURICIO - SUPERVISOR DE RESPONSABILIDAD SOCIAL EXTERNA</t>
  </si>
  <si>
    <t>SUPERVISIÓN DE RESPONSABILIDAD SOCIAL EXTERNA</t>
  </si>
  <si>
    <t>087</t>
  </si>
  <si>
    <t>zzzManti Ingenieria</t>
  </si>
  <si>
    <t>OJITO ESTRADA REMBERTO - SUPERINTENDENTE DE MANEJO DE MATERIALES</t>
  </si>
  <si>
    <t>088</t>
  </si>
  <si>
    <t>zzzMECANO</t>
  </si>
  <si>
    <t>ORELLANA LLANOS ARIEL ISAAC - SUPERVISOR DE CONTROL DE INVENTARIOS</t>
  </si>
  <si>
    <t>SUPERVISIÓN DE CONTROL DE INVENTARIOS</t>
  </si>
  <si>
    <t>089</t>
  </si>
  <si>
    <t>zzzMETALCI</t>
  </si>
  <si>
    <t>OROSCO ARANCIBIA JUAN CARLOS - SUPERVISOR DE CARGUÍO Y ACARREO</t>
  </si>
  <si>
    <t>SUPERVISIÓN DE MANTENIMIENTO MINA - CARGUÍO</t>
  </si>
  <si>
    <t>090</t>
  </si>
  <si>
    <t>zzzMICs</t>
  </si>
  <si>
    <t>OSSIO MEZA EVANS - SUPERVISOR DE MANTENIMIENTO MINA</t>
  </si>
  <si>
    <t>091</t>
  </si>
  <si>
    <t>zzzMIRKORO</t>
  </si>
  <si>
    <t>OSUNA VACAFLOR JOSE DANIEL - SUPERVISOR SÉNIOR DE CAMPAMENTO</t>
  </si>
  <si>
    <t>092</t>
  </si>
  <si>
    <t>zzzMONNET</t>
  </si>
  <si>
    <t>PACO RAMOS ERICK MIROSLAV - SUPERVISOR DE MANTENIMIENTO</t>
  </si>
  <si>
    <t>093</t>
  </si>
  <si>
    <t>zzzMorón Mejía</t>
  </si>
  <si>
    <t>PAUCARA HILARI DIONISIO - PLANIFICADOR SÉNIOR DE MANTENIMIENTO</t>
  </si>
  <si>
    <t>094</t>
  </si>
  <si>
    <t>zzzNicolls</t>
  </si>
  <si>
    <t>PEREZ BERNA GUALBERTO - SUPERVISOR GEOTECNISTA</t>
  </si>
  <si>
    <t>SUPERVISIÓN DE GEOTECNIA</t>
  </si>
  <si>
    <t>095</t>
  </si>
  <si>
    <t>zzzOSCAR HIDALGO</t>
  </si>
  <si>
    <t>PEREZ MONDACA CARLOS ALBERTO - SUPERVISOR DE APLICACIONES DE TI</t>
  </si>
  <si>
    <t>SUPERVISIÓN DE APLICACIONES DE TI</t>
  </si>
  <si>
    <t>096</t>
  </si>
  <si>
    <t>zzzPORVENIR</t>
  </si>
  <si>
    <t>PEREZ ROMERO FRANZ REYNALDO - SUPERVISOR ELÉCTRICO DE SEGURIDAD INDUSTRIAL-EMERGENCIAS</t>
  </si>
  <si>
    <t>097</t>
  </si>
  <si>
    <t>zzzPRODEM</t>
  </si>
  <si>
    <t>POMA CRUZ DAVID RENE - SUPERVISOR SÉNIOR DE PROYECTOS Y MODIFICACIONES</t>
  </si>
  <si>
    <t>098</t>
  </si>
  <si>
    <t>zzzPRODMETAL</t>
  </si>
  <si>
    <t>PONCE ANTEQUERA ALAIN ROLANDO - INGENIERO SÉNIOR DE CONFIABILIDAD ELÉCTRICA</t>
  </si>
  <si>
    <t>099</t>
  </si>
  <si>
    <t>zzzPROFIMAR</t>
  </si>
  <si>
    <t>POQUECHOQUE MENESES JHONNY - PLANIFICADOR SÉNIOR DE MANTENIMIENTO</t>
  </si>
  <si>
    <t>100</t>
  </si>
  <si>
    <t>zzzProve</t>
  </si>
  <si>
    <t>QUINTEROS SAUCEDO ROBERTO - PLANIFICADOR SÉNIOR DE MANTENIMIENTO</t>
  </si>
  <si>
    <t>101</t>
  </si>
  <si>
    <t>zzzQuenayani</t>
  </si>
  <si>
    <t>QUISPE CASTRO CRISTIAN - SUPERVISOR SÉNIOR DE GESTIÓN DE RECURSOS HUMANOS</t>
  </si>
  <si>
    <t>102</t>
  </si>
  <si>
    <t>zzzRESTEC</t>
  </si>
  <si>
    <t>QUISPE CAYO GERMÁN GILBERTO - COORDINADOR TÉCNICO OPERATIVO</t>
  </si>
  <si>
    <t>103</t>
  </si>
  <si>
    <t>zzzRoberto Silva S.</t>
  </si>
  <si>
    <t>QUISPE RAMOS EUSEBIO - SUPERVISOR SERVICIOS AUXILIARES</t>
  </si>
  <si>
    <t>104</t>
  </si>
  <si>
    <t>zzzRubén Calcina</t>
  </si>
  <si>
    <t>QUISPE RAMOS SANTOS JAVIER - COORDINADOR DE OPERACIONES DE AERÓDROMO, ASEO Y MANTENIMIENTO PISTA</t>
  </si>
  <si>
    <t>105</t>
  </si>
  <si>
    <t>zzzSEICOPRAL</t>
  </si>
  <si>
    <t>QUISPE SALVATIERRA MARIN - COORDINADOR DE DRENAJE</t>
  </si>
  <si>
    <t>106</t>
  </si>
  <si>
    <t>zzzSerpetbol (Mantto Vías Externas)</t>
  </si>
  <si>
    <t>QUISPE VALDA ELIAS - COORDINADOR TÉCNICO OPERATIVO</t>
  </si>
  <si>
    <t>107</t>
  </si>
  <si>
    <t>zzzServicio Transporte GCM</t>
  </si>
  <si>
    <t>RAMIREZ MENDEZ VICTOR HUGO - SUPERVISOR ENCARGADO DE REPARACIÓN DE COMPONENTES MANTENIMIENTO MINA</t>
  </si>
  <si>
    <t>108</t>
  </si>
  <si>
    <t>zzzSetec</t>
  </si>
  <si>
    <t>RAMIREZ RIVEROS RUPERTO JUAN - ANALISTA SÉNIOR DE CONFIABILIDAD</t>
  </si>
  <si>
    <t>109</t>
  </si>
  <si>
    <t>zzzSeverino Quispe</t>
  </si>
  <si>
    <t>RAMIREZ VALVERDE DELIO - SUPERVISOR DE RELACIONES COMUNITARIAS</t>
  </si>
  <si>
    <t>SUPERVISIÓN DE RELACIONES COMUNITARIAS</t>
  </si>
  <si>
    <t>SUPERVISIÓN DE SERVICIOS E INFRAESTRUCTURA</t>
  </si>
  <si>
    <t>110</t>
  </si>
  <si>
    <t>zzzSilex</t>
  </si>
  <si>
    <t>RAMOS COLQUE AUDO - SUPERVISOR DE SERVICIOS E INFRAESTRUCTURA</t>
  </si>
  <si>
    <t>111</t>
  </si>
  <si>
    <t>zzzSistemas de Agua</t>
  </si>
  <si>
    <t>RAMOS GORDILLO RENZO MARTIN - SUPERVISOR DE PROYECTOS Y MODIFICACIONES</t>
  </si>
  <si>
    <t>112</t>
  </si>
  <si>
    <t>zzzSMI</t>
  </si>
  <si>
    <t>RAMOS MAYORGA MARIN - JEFE DE TURNO</t>
  </si>
  <si>
    <t>113</t>
  </si>
  <si>
    <t>zzzSOCAIRE</t>
  </si>
  <si>
    <t>REYES ARISPE GUSTAVO JAVIER - SUPERINTENDENTE DE DESARROLLO DEL NEGOCIO</t>
  </si>
  <si>
    <t>SUPERVISIÓN DE DESARROLLO ORGANIZACIÓNAL</t>
  </si>
  <si>
    <t>114</t>
  </si>
  <si>
    <t>zzzSolinpet</t>
  </si>
  <si>
    <t>RIVERA ARZABE ANDRÉS CRISTIAN - SUPERVISOR DE DESARROLLO ORGANIZACIONAL</t>
  </si>
  <si>
    <t>SUPERVISIÓN DE MANTENIMIENTO AERONÁUTICO</t>
  </si>
  <si>
    <t>115</t>
  </si>
  <si>
    <t>zzzSUMITOMO</t>
  </si>
  <si>
    <t>ROCA FERNANDEZ RAIMUNDO - SUPERVISOR DE MANTENIMIENTO AERONÁUTICO</t>
  </si>
  <si>
    <t>116</t>
  </si>
  <si>
    <t>zzzTAUNUS</t>
  </si>
  <si>
    <t>ROCHA CHUGAR GROVER ANGEL - SUPERVISOR DE TOPOGRAFIA</t>
  </si>
  <si>
    <t>SUPERVISOR DE TOPOGRAFIA</t>
  </si>
  <si>
    <t>117</t>
  </si>
  <si>
    <t>zzzTeczona</t>
  </si>
  <si>
    <t>RODRIGUEZ ARCE ANTONIO - SUPERVISOR SENIOR DE PERFORACIÓN Y VOLADURA</t>
  </si>
  <si>
    <t>118</t>
  </si>
  <si>
    <t>zzzTEKON</t>
  </si>
  <si>
    <t>RODRIGUEZ CALDERÓN JAIME RAMIRO - SUPERINTENDENTE DE PLANIFICACIÓN FINANCIERA (FP&amp;A)</t>
  </si>
  <si>
    <t>119</t>
  </si>
  <si>
    <t>zzzTelis SRL</t>
  </si>
  <si>
    <t>RODRIGUEZ TAPIA ALEJANDRO - SUPERVISOR DE SEGURIDAD INDUSTRIAL</t>
  </si>
  <si>
    <t>120</t>
  </si>
  <si>
    <t>zzzTERVAP LTDA</t>
  </si>
  <si>
    <t>RUBIN DE CELIS CANDIA MIGUEL MARTIN - SUPERINTENDENTE DE MANTENIMIENTO</t>
  </si>
  <si>
    <t>121</t>
  </si>
  <si>
    <t>zzzTesra</t>
  </si>
  <si>
    <t>SAAVEDRA ANTEZANA FERNANDO ANTONIO - SUPERINTENDENTE DE SERVICIOS TECNICOS</t>
  </si>
  <si>
    <t>SUPERVISIÓN OPERATIVO DE MANTENIMIENTO CAMPAMENTO</t>
  </si>
  <si>
    <t>122</t>
  </si>
  <si>
    <t>zzzTifón Aucapiña Coro</t>
  </si>
  <si>
    <t>SALVATIERRA BAUTISTA OSCAR - SUPERVISOR OPERATIVO DE MANTENIMIENTO CAMPAMENTO</t>
  </si>
  <si>
    <t>123</t>
  </si>
  <si>
    <t>zzzTIRETEK</t>
  </si>
  <si>
    <t>SÁNCHEZ RIVERA LIMBERT - QUÍMICO SÉNIOR</t>
  </si>
  <si>
    <t>124</t>
  </si>
  <si>
    <t>zzzTRADECO</t>
  </si>
  <si>
    <t>SEMPÉRTEGUI VELASCO GUSTAVO FERNANDO - QUÍMICO SÉNIOR</t>
  </si>
  <si>
    <t>125</t>
  </si>
  <si>
    <t>zzzTrans Nor lipez</t>
  </si>
  <si>
    <t>SILES MUÑOZ HUMBERTO PABLO - SUPERVISOR SÉNIOR DE RELACIONES LABORALES</t>
  </si>
  <si>
    <t>SUPERVISIÓN SÉNIOR DE RELACIONES LABORALES</t>
  </si>
  <si>
    <t>126</t>
  </si>
  <si>
    <t>zzzTrans Santiago</t>
  </si>
  <si>
    <t>SORIA CONDORI MARCO ANTONIO - JEFE TO PLANTA</t>
  </si>
  <si>
    <t>127</t>
  </si>
  <si>
    <t>zzzTrans Severino</t>
  </si>
  <si>
    <t>SOUKUP MANRIQUEZ LIBUSE - ESPECIALISTA DE DISPOSICIÓN DE MATERIALES</t>
  </si>
  <si>
    <t>128</t>
  </si>
  <si>
    <t>zzzTrans Tiñini</t>
  </si>
  <si>
    <t>TABOADA PRUDENCIO MARCELINO - JEFE DE LABORATORIO QUÍMICO</t>
  </si>
  <si>
    <t>129</t>
  </si>
  <si>
    <t>zzzTransportes Ali</t>
  </si>
  <si>
    <t>TARDIO ROMAY IRMA VICENTA - SUPERINTENDENTE DE IMPUESTOS</t>
  </si>
  <si>
    <t>130</t>
  </si>
  <si>
    <t>zzzVERDUGUEZ</t>
  </si>
  <si>
    <t>THOMPSON VELASQUEZ ERIK EDUARDO - SUPERINTENDENTE DE MANTENIMIENTO</t>
  </si>
  <si>
    <t>131</t>
  </si>
  <si>
    <t>zzzWalter Vaca (Consultor)</t>
  </si>
  <si>
    <t>TINTAYA QUENTA JUAN ROBERTO - SUPERVISOR SÉNIOR DE MANTENIMIENTO MINA</t>
  </si>
  <si>
    <t>132</t>
  </si>
  <si>
    <t>zzzWGB</t>
  </si>
  <si>
    <t>TORREZ SALDIAS GONZALO - SUPERVISOR DE IMPORTACIONES</t>
  </si>
  <si>
    <t>133</t>
  </si>
  <si>
    <t>TORRICO MORALES ALEXANDER WALBY - SUPERVISOR DE MANTENIMIENTO</t>
  </si>
  <si>
    <t>134</t>
  </si>
  <si>
    <t>TRUJILLO LLANO LEONARDO - SUPERVISOR SÉNIOR DE PROYECTOS Y MODIFICACIONES</t>
  </si>
  <si>
    <t>135</t>
  </si>
  <si>
    <t>UNZUETA CARDOZO ALEJANDRA - ESPECIALISTA DE COMEDOR Y ALIMENTOS</t>
  </si>
  <si>
    <t>136</t>
  </si>
  <si>
    <t>URIA ALANES CLAUDIA FATIMA - SUPERVISOR DE ADQUISICIONES DE BIENES</t>
  </si>
  <si>
    <t>SUPERVISIÓN DE ADQUISICIONES DE BIENES</t>
  </si>
  <si>
    <t>137</t>
  </si>
  <si>
    <t>URQUIDI SELICH MARIA ALEJANDRA - SUPERVISOR DE CONTABILIDAD Y CUENTAS POR COBRAR</t>
  </si>
  <si>
    <t>SUPERVISIÓN DE CONTABILIDAD Y CUENTAS POR COBRAR</t>
  </si>
  <si>
    <t>138</t>
  </si>
  <si>
    <t>VALVERDE ROJAS JORGE - SUPERVISOR DE ALMACÉN MINA</t>
  </si>
  <si>
    <t>SUPERVISIÓN DE ALMACÉN MINA</t>
  </si>
  <si>
    <t>139</t>
  </si>
  <si>
    <t>VARGAS SALAZAR MARTIN JORGE - SUPERVISOR DE MANTENIMIENTO MINA</t>
  </si>
  <si>
    <t>140</t>
  </si>
  <si>
    <t>VELARDE LEON CRISTIAN HUMBERTO - SUPERVISOR DE INFRAESTRUCTURA DE TI</t>
  </si>
  <si>
    <t>SUPERVISIÓN DE INFRAESTRUCTURA DE TI</t>
  </si>
  <si>
    <t>141</t>
  </si>
  <si>
    <t>VIDAL DIAZ SILVIA ABIGAIL - INGENIERO SENIOR DE CONTROL AVANZADO</t>
  </si>
  <si>
    <t>142</t>
  </si>
  <si>
    <t>VILLAFUERTE SUAREZ BERNABE - JEFE DE TURNO</t>
  </si>
  <si>
    <t>SUPERVISIÓN DE MANTENIMIENTO - CONFIABILIDAD ELÉCTRICO</t>
  </si>
  <si>
    <t>143</t>
  </si>
  <si>
    <t>VIÑOLA VARGAS JOSE LUIS - SUPERVISOR DE MANTENIMIENTO</t>
  </si>
  <si>
    <t>144</t>
  </si>
  <si>
    <t>YUCRA YUCRA HAROLD ZACARIAS - SUPERVISOR DE MANTENIMIENTO</t>
  </si>
  <si>
    <t>145</t>
  </si>
  <si>
    <t>ZAMORA CORTEZ LESLIE MAGDA - SUPERVISOR DE ADQUISICIONES DE SERVICIOS</t>
  </si>
  <si>
    <t>SUPERVISIÓN DE ADQUISICIONES DE SERVICIOS</t>
  </si>
  <si>
    <t xml:space="preserve">Fecha inspección
(yyyy-mm-aa): </t>
  </si>
  <si>
    <t>OTRO</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</si>
  <si>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</si>
  <si>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</si>
  <si>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</si>
  <si>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</si>
  <si>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</si>
  <si>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</si>
  <si>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</si>
  <si>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</si>
  <si>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</si>
  <si>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</si>
  <si>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</si>
  <si>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</si>
  <si>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</si>
  <si>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</si>
  <si>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</si>
  <si>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</si>
  <si>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</si>
  <si>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</si>
  <si>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</si>
  <si>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</si>
  <si>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</si>
  <si>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</si>
  <si>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</si>
  <si>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</si>
  <si>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</si>
  <si>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</si>
  <si>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</si>
  <si>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</si>
  <si>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</si>
  <si>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</si>
  <si>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</si>
  <si>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</si>
  <si>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</si>
  <si>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7.1</t>
  </si>
  <si>
    <t>7.2</t>
  </si>
  <si>
    <t>7.3</t>
  </si>
  <si>
    <t>7.4</t>
  </si>
  <si>
    <t>7.5</t>
  </si>
  <si>
    <t>7.6</t>
  </si>
  <si>
    <t>7.7</t>
  </si>
  <si>
    <t>7.8</t>
  </si>
  <si>
    <t>7.9</t>
  </si>
  <si>
    <t>7.11</t>
  </si>
  <si>
    <t>7.12</t>
  </si>
  <si>
    <t>7.13</t>
  </si>
  <si>
    <t>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</si>
</sst>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38" x14ac:knownFonts="1">
    <font>
      <sz val="10"/>
      <name val="Arial"/>
    </font>
    <font>
      <sz val="11"/>
      <color theme="1"/>
      <name val="Calibri"/>
      <family val="2"/>
      <scheme val="minor"/>
    </font>
    <font>
      <sz val="8"/>
      <name val="Arial"/>
      <family val="2"/>
    </font>
    <font>
      <sz val="10"/>
      <name val="Arial"/>
      <family val="2"/>
    </font>
    <font>
      <sz val="8"/>
      <name val="Calibri"/>
      <family val="2"/>
      <scheme val="minor"/>
    </font>
    <font>
      <sz val="10"/>
      <name val="Calibri"/>
      <family val="2"/>
      <scheme val="minor"/>
    </font>
    <font>
      <b/>
      <sz val="10"/>
      <color theme="0"/>
      <name val="Calibri"/>
      <family val="2"/>
      <scheme val="minor"/>
    </font>
    <font>
      <b/>
      <sz val="12"/>
      <name val="Calibri"/>
      <family val="2"/>
      <scheme val="minor"/>
    </font>
    <font>
      <b/>
      <sz val="10"/>
      <name val="Calibri"/>
      <family val="2"/>
      <scheme val="minor"/>
    </font>
    <font>
      <b/>
      <sz val="10"/>
      <color indexed="16"/>
      <name val="Calibri"/>
      <family val="2"/>
      <scheme val="minor"/>
    </font>
    <font>
      <b/>
      <sz val="12"/>
      <color theme="0"/>
      <name val="Calibri"/>
      <family val="2"/>
      <scheme val="minor"/>
    </font>
    <font>
      <sz val="12"/>
      <color theme="0"/>
      <name val="Calibri"/>
      <family val="2"/>
      <scheme val="minor"/>
    </font>
    <font>
      <b/>
      <sz val="12"/>
      <color indexed="12"/>
      <name val="Calibri"/>
      <family val="2"/>
      <scheme val="minor"/>
    </font>
    <font>
      <sz val="10"/>
      <color indexed="12"/>
      <name val="Calibri"/>
      <family val="2"/>
      <scheme val="minor"/>
    </font>
    <font>
      <b/>
      <sz val="10"/>
      <color indexed="12"/>
      <name val="Calibri"/>
      <family val="2"/>
      <scheme val="minor"/>
    </font>
    <font>
      <b/>
      <sz val="12"/>
      <color indexed="8"/>
      <name val="Calibri"/>
      <family val="2"/>
      <scheme val="minor"/>
    </font>
    <font>
      <sz val="10"/>
      <color indexed="8"/>
      <name val="Calibri"/>
      <family val="2"/>
      <scheme val="minor"/>
    </font>
    <font>
      <sz val="10"/>
      <color indexed="16"/>
      <name val="Calibri"/>
      <family val="2"/>
      <scheme val="minor"/>
    </font>
    <font>
      <b/>
      <i/>
      <sz val="10"/>
      <color indexed="16"/>
      <name val="Calibri"/>
      <family val="2"/>
      <scheme val="minor"/>
    </font>
    <font>
      <b/>
      <sz val="14"/>
      <color rgb="FF0000CC"/>
      <name val="Calibri"/>
      <family val="2"/>
      <scheme val="minor"/>
    </font>
    <font>
      <b/>
      <sz val="12"/>
      <color rgb="FF0000FF"/>
      <name val="Calibri"/>
      <family val="2"/>
      <scheme val="minor"/>
    </font>
    <font>
      <sz val="10"/>
      <color rgb="FF0000FF"/>
      <name val="Calibri"/>
      <family val="2"/>
      <scheme val="minor"/>
    </font>
    <font>
      <b/>
      <sz val="10"/>
      <color rgb="FF0000FF"/>
      <name val="Calibri"/>
      <family val="2"/>
      <scheme val="minor"/>
    </font>
    <font>
      <b/>
      <sz val="12"/>
      <color rgb="FFFF0000"/>
      <name val="Calibri"/>
      <family val="2"/>
      <scheme val="minor"/>
    </font>
    <font>
      <sz val="12"/>
      <color rgb="FFFF0000"/>
      <name val="Calibri"/>
      <family val="2"/>
      <scheme val="minor"/>
    </font>
    <font>
      <b/>
      <sz val="24"/>
      <color rgb="FF0000CC"/>
      <name val="Calibri"/>
      <family val="2"/>
      <scheme val="minor"/>
    </font>
    <font>
      <sz val="24"/>
      <color rgb="FF0000CC"/>
      <name val="Arial"/>
      <family val="2"/>
    </font>
    <font>
      <b/>
      <sz val="11"/>
      <color rgb="FF0000CC"/>
      <name val="Calibri"/>
      <family val="2"/>
      <scheme val="minor"/>
    </font>
    <font>
      <b/>
      <sz val="14"/>
      <color indexed="16"/>
      <name val="Calibri"/>
      <family val="2"/>
      <scheme val="minor"/>
    </font>
    <font>
      <b/>
      <sz val="11"/>
      <color indexed="12"/>
      <name val="Calibri"/>
      <family val="2"/>
      <scheme val="minor"/>
    </font>
    <font>
      <b/>
      <sz val="14"/>
      <color indexed="12"/>
      <name val="Calibri"/>
      <family val="2"/>
      <scheme val="minor"/>
    </font>
    <font>
      <b/>
      <sz val="18"/>
      <color rgb="FF0000FF"/>
      <name val="Calibri"/>
      <family val="2"/>
      <scheme val="minor"/>
    </font>
    <font>
      <b/>
      <sz val="22"/>
      <color rgb="FF0000FF"/>
      <name val="Calibri"/>
      <family val="2"/>
      <scheme val="minor"/>
    </font>
    <font>
      <b/>
      <sz val="11"/>
      <color rgb="FF0000FF"/>
      <name val="Calibri"/>
      <family val="2"/>
      <scheme val="minor"/>
    </font>
    <font>
      <sz val="11"/>
      <name val="Calibri"/>
      <family val="2"/>
      <scheme val="minor"/>
    </font>
    <font>
      <sz val="11"/>
      <color rgb="FF1F497D"/>
      <name val="Calibri"/>
      <family val="2"/>
    </font>
    <font>
      <sz val="10"/>
      <color theme="0"/>
      <name val="Calibri"/>
      <family val="2"/>
      <scheme val="minor"/>
    </font>
    <font>
      <b/>
      <sz val="8"/>
      <name val="Calibri"/>
      <family val="2"/>
      <scheme val="minor"/>
    </font>
  </fonts>
  <fills count="14">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s>
  <borders count="64">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9" fontId="3" fillId="0" borderId="0" applyFont="0" applyFill="0" applyBorder="0" applyAlignment="0" applyProtection="0"/>
    <xf numFmtId="0" fontId="3" fillId="0" borderId="0"/>
    <xf numFmtId="0" fontId="1" fillId="0" borderId="0"/>
  </cellStyleXfs>
  <cellXfs count="266">
    <xf numFmtId="0" fontId="0" fillId="0" borderId="0" xfId="0"/>
    <xf numFmtId="0" fontId="1" fillId="0" borderId="0" xfId="3" applyProtection="1">
      <protection hidden="1"/>
    </xf>
    <xf numFmtId="0" fontId="1" fillId="0" borderId="6" xfId="3" applyBorder="1" applyProtection="1">
      <protection hidden="1"/>
    </xf>
    <xf numFmtId="0" fontId="1" fillId="0" borderId="0" xfId="3" applyAlignment="1" applyProtection="1">
      <alignment wrapText="1"/>
      <protection hidden="1"/>
    </xf>
    <xf numFmtId="0" fontId="1" fillId="0" borderId="37" xfId="3" applyBorder="1" applyProtection="1">
      <protection hidden="1"/>
    </xf>
    <xf numFmtId="0" fontId="1" fillId="0" borderId="22" xfId="3" applyBorder="1" applyProtection="1">
      <protection hidden="1"/>
    </xf>
    <xf numFmtId="0" fontId="1" fillId="0" borderId="0" xfId="3" quotePrefix="1" applyProtection="1">
      <protection hidden="1"/>
    </xf>
    <xf numFmtId="0" fontId="34" fillId="0" borderId="0" xfId="3" applyFont="1" applyProtection="1">
      <protection hidden="1"/>
    </xf>
    <xf numFmtId="0" fontId="34" fillId="0" borderId="6" xfId="3" applyFont="1" applyBorder="1" applyProtection="1">
      <protection hidden="1"/>
    </xf>
    <xf numFmtId="0" fontId="1" fillId="0" borderId="19" xfId="3" applyBorder="1" applyProtection="1">
      <protection hidden="1"/>
    </xf>
    <xf numFmtId="0" fontId="1" fillId="0" borderId="6" xfId="3" quotePrefix="1" applyBorder="1" applyProtection="1">
      <protection hidden="1"/>
    </xf>
    <xf numFmtId="0" fontId="1" fillId="0" borderId="21" xfId="3" quotePrefix="1" applyBorder="1" applyProtection="1">
      <protection hidden="1"/>
    </xf>
    <xf numFmtId="0" fontId="34" fillId="0" borderId="6" xfId="3" quotePrefix="1" applyFont="1" applyBorder="1" applyProtection="1">
      <protection hidden="1"/>
    </xf>
    <xf numFmtId="0" fontId="1" fillId="0" borderId="62" xfId="3" quotePrefix="1" applyBorder="1" applyProtection="1">
      <protection hidden="1"/>
    </xf>
    <xf numFmtId="0" fontId="1" fillId="0" borderId="38" xfId="3" applyBorder="1" applyProtection="1">
      <protection hidden="1"/>
    </xf>
    <xf numFmtId="0" fontId="1" fillId="11" borderId="0" xfId="3" quotePrefix="1" applyFill="1" applyProtection="1">
      <protection hidden="1"/>
    </xf>
    <xf numFmtId="0" fontId="35" fillId="0" borderId="0" xfId="3" applyFont="1" applyAlignment="1" applyProtection="1">
      <alignment vertical="center"/>
      <protection hidden="1"/>
    </xf>
    <xf numFmtId="0" fontId="1" fillId="11" borderId="0" xfId="3" applyFill="1" applyProtection="1">
      <protection hidden="1"/>
    </xf>
    <xf numFmtId="0" fontId="1" fillId="0" borderId="62" xfId="3" applyBorder="1" applyProtection="1">
      <protection hidden="1"/>
    </xf>
    <xf numFmtId="0" fontId="34" fillId="11" borderId="6" xfId="3" applyFont="1" applyFill="1" applyBorder="1" applyProtection="1">
      <protection hidden="1"/>
    </xf>
    <xf numFmtId="0" fontId="34" fillId="11" borderId="0" xfId="3" applyFont="1" applyFill="1" applyProtection="1">
      <protection hidden="1"/>
    </xf>
    <xf numFmtId="0" fontId="5" fillId="0" borderId="14" xfId="0" applyFont="1" applyBorder="1" applyAlignment="1" applyProtection="1">
      <alignment horizontal="center"/>
      <protection locked="0" hidden="1"/>
    </xf>
    <xf numFmtId="0" fontId="7" fillId="0" borderId="13" xfId="0" applyFont="1" applyBorder="1" applyAlignment="1" applyProtection="1">
      <alignment horizontal="center" vertical="center" wrapText="1"/>
      <protection locked="0" hidden="1"/>
    </xf>
    <xf numFmtId="0" fontId="0" fillId="0" borderId="0" xfId="0" applyProtection="1">
      <protection locked="0" hidden="1"/>
    </xf>
    <xf numFmtId="0" fontId="5" fillId="0" borderId="1" xfId="0" applyFont="1" applyBorder="1" applyAlignment="1" applyProtection="1">
      <alignment horizontal="center"/>
      <protection locked="0" hidden="1"/>
    </xf>
    <xf numFmtId="0" fontId="7" fillId="0" borderId="0" xfId="0" applyFont="1" applyAlignment="1" applyProtection="1">
      <alignment horizontal="center" vertical="center" wrapText="1"/>
      <protection locked="0" hidden="1"/>
    </xf>
    <xf numFmtId="0" fontId="6" fillId="3" borderId="45" xfId="0" applyFont="1" applyFill="1" applyBorder="1" applyAlignment="1" applyProtection="1">
      <alignment horizontal="center"/>
      <protection locked="0" hidden="1"/>
    </xf>
    <xf numFmtId="0" fontId="5" fillId="0" borderId="13" xfId="0" applyFont="1" applyBorder="1" applyAlignment="1" applyProtection="1">
      <alignment horizontal="center"/>
      <protection locked="0" hidden="1"/>
    </xf>
    <xf numFmtId="0" fontId="5" fillId="0" borderId="2" xfId="0" applyFont="1" applyBorder="1" applyProtection="1">
      <protection locked="0" hidden="1"/>
    </xf>
    <xf numFmtId="0" fontId="5" fillId="0" borderId="0" xfId="0" applyFont="1" applyAlignment="1" applyProtection="1">
      <alignment horizontal="center"/>
      <protection locked="0" hidden="1"/>
    </xf>
    <xf numFmtId="0" fontId="10" fillId="0" borderId="14" xfId="0" applyFont="1" applyBorder="1" applyAlignment="1" applyProtection="1">
      <alignment horizontal="center"/>
      <protection locked="0" hidden="1"/>
    </xf>
    <xf numFmtId="0" fontId="11" fillId="0" borderId="13" xfId="0" applyFont="1" applyBorder="1" applyAlignment="1" applyProtection="1">
      <alignment horizontal="center"/>
      <protection locked="0" hidden="1"/>
    </xf>
    <xf numFmtId="0" fontId="0" fillId="0" borderId="13" xfId="0" applyBorder="1" applyProtection="1">
      <protection locked="0" hidden="1"/>
    </xf>
    <xf numFmtId="0" fontId="11" fillId="0" borderId="15" xfId="0" applyFont="1" applyBorder="1" applyAlignment="1" applyProtection="1">
      <alignment horizontal="center"/>
      <protection locked="0" hidden="1"/>
    </xf>
    <xf numFmtId="0" fontId="5" fillId="0" borderId="2" xfId="0" applyFont="1" applyBorder="1" applyAlignment="1" applyProtection="1">
      <alignment vertical="top" wrapText="1"/>
      <protection locked="0" hidden="1"/>
    </xf>
    <xf numFmtId="0" fontId="5" fillId="0" borderId="3" xfId="0" applyFont="1" applyBorder="1" applyAlignment="1" applyProtection="1">
      <alignment horizontal="center" vertical="center" wrapText="1"/>
      <protection locked="0" hidden="1"/>
    </xf>
    <xf numFmtId="0" fontId="5" fillId="0" borderId="4" xfId="0" applyFont="1" applyBorder="1" applyAlignment="1" applyProtection="1">
      <alignment horizontal="center" vertical="center" wrapText="1"/>
      <protection locked="0" hidden="1"/>
    </xf>
    <xf numFmtId="0" fontId="0" fillId="0" borderId="4" xfId="0" applyBorder="1" applyProtection="1">
      <protection locked="0" hidden="1"/>
    </xf>
    <xf numFmtId="0" fontId="5" fillId="0" borderId="5" xfId="0" applyFont="1" applyBorder="1" applyAlignment="1" applyProtection="1">
      <alignment horizontal="center" vertical="center" wrapText="1"/>
      <protection locked="0" hidden="1"/>
    </xf>
    <xf numFmtId="0" fontId="20" fillId="5" borderId="56" xfId="0" applyFont="1" applyFill="1" applyBorder="1" applyAlignment="1" applyProtection="1">
      <alignment horizontal="center" vertical="center" wrapText="1"/>
      <protection locked="0" hidden="1"/>
    </xf>
    <xf numFmtId="0" fontId="8" fillId="0" borderId="55" xfId="0" applyFont="1" applyBorder="1" applyAlignment="1" applyProtection="1">
      <alignment horizontal="left" vertical="center" wrapText="1" indent="1"/>
      <protection locked="0" hidden="1"/>
    </xf>
    <xf numFmtId="0" fontId="5" fillId="0" borderId="58" xfId="0" applyFont="1" applyBorder="1" applyAlignment="1" applyProtection="1">
      <alignment vertical="distributed"/>
      <protection locked="0" hidden="1"/>
    </xf>
    <xf numFmtId="0" fontId="8" fillId="0" borderId="10" xfId="0" applyFont="1" applyBorder="1" applyAlignment="1" applyProtection="1">
      <alignment horizontal="left" vertical="center" wrapText="1" indent="1"/>
      <protection locked="0" hidden="1"/>
    </xf>
    <xf numFmtId="0" fontId="5" fillId="0" borderId="41" xfId="0" applyFont="1" applyBorder="1" applyAlignment="1" applyProtection="1">
      <alignment vertical="distributed"/>
      <protection locked="0" hidden="1"/>
    </xf>
    <xf numFmtId="0" fontId="5" fillId="0" borderId="1" xfId="0" applyFont="1" applyBorder="1" applyProtection="1">
      <protection locked="0" hidden="1"/>
    </xf>
    <xf numFmtId="0" fontId="5" fillId="0" borderId="0" xfId="0" applyFont="1" applyProtection="1">
      <protection locked="0" hidden="1"/>
    </xf>
    <xf numFmtId="9" fontId="31" fillId="5" borderId="52" xfId="1" applyFont="1" applyFill="1" applyBorder="1" applyAlignment="1" applyProtection="1">
      <alignment horizontal="center" vertical="center" wrapText="1"/>
      <protection locked="0" hidden="1"/>
    </xf>
    <xf numFmtId="0" fontId="9" fillId="8" borderId="24" xfId="0" applyFont="1" applyFill="1" applyBorder="1" applyAlignment="1" applyProtection="1">
      <alignment horizontal="right" vertical="center" wrapText="1"/>
      <protection locked="0" hidden="1"/>
    </xf>
    <xf numFmtId="0" fontId="9" fillId="8" borderId="35" xfId="0" applyFont="1" applyFill="1" applyBorder="1" applyAlignment="1" applyProtection="1">
      <alignment horizontal="center" vertical="center" wrapText="1"/>
      <protection locked="0" hidden="1"/>
    </xf>
    <xf numFmtId="0" fontId="9" fillId="8" borderId="23" xfId="0" applyFont="1" applyFill="1" applyBorder="1" applyAlignment="1" applyProtection="1">
      <alignment horizontal="right" vertical="center" wrapText="1"/>
      <protection locked="0" hidden="1"/>
    </xf>
    <xf numFmtId="9" fontId="28" fillId="8" borderId="48" xfId="1" applyFont="1" applyFill="1" applyBorder="1" applyAlignment="1" applyProtection="1">
      <alignment horizontal="center" vertical="center" wrapText="1"/>
      <protection locked="0" hidden="1"/>
    </xf>
    <xf numFmtId="0" fontId="5" fillId="0" borderId="10" xfId="0" applyFont="1" applyBorder="1" applyAlignment="1" applyProtection="1">
      <alignment horizontal="center" vertical="center"/>
      <protection locked="0" hidden="1"/>
    </xf>
    <xf numFmtId="0" fontId="14" fillId="10" borderId="22" xfId="0" applyFont="1" applyFill="1" applyBorder="1" applyAlignment="1" applyProtection="1">
      <alignment horizontal="center" vertical="center"/>
      <protection locked="0" hidden="1"/>
    </xf>
    <xf numFmtId="0" fontId="14" fillId="10" borderId="6" xfId="0" applyFont="1" applyFill="1" applyBorder="1" applyAlignment="1" applyProtection="1">
      <alignment horizontal="center" vertical="center"/>
      <protection locked="0" hidden="1"/>
    </xf>
    <xf numFmtId="0" fontId="14" fillId="10" borderId="23" xfId="0" applyFont="1" applyFill="1" applyBorder="1" applyAlignment="1" applyProtection="1">
      <alignment horizontal="center" vertical="center"/>
      <protection locked="0" hidden="1"/>
    </xf>
    <xf numFmtId="2" fontId="29" fillId="7" borderId="22" xfId="0" applyNumberFormat="1" applyFont="1" applyFill="1" applyBorder="1" applyAlignment="1" applyProtection="1">
      <alignment horizontal="center" vertical="center"/>
      <protection locked="0" hidden="1"/>
    </xf>
    <xf numFmtId="0" fontId="5" fillId="0" borderId="8" xfId="0" applyFont="1" applyBorder="1" applyAlignment="1" applyProtection="1">
      <alignment horizontal="center" vertical="center"/>
      <protection locked="0" hidden="1"/>
    </xf>
    <xf numFmtId="2" fontId="5" fillId="0" borderId="8" xfId="0" applyNumberFormat="1" applyFont="1" applyBorder="1" applyAlignment="1" applyProtection="1">
      <alignment horizontal="center" vertical="center"/>
      <protection locked="0" hidden="1"/>
    </xf>
    <xf numFmtId="2" fontId="5" fillId="0" borderId="6" xfId="0" applyNumberFormat="1" applyFont="1" applyBorder="1" applyAlignment="1" applyProtection="1">
      <alignment horizontal="center" vertical="center"/>
      <protection locked="0" hidden="1"/>
    </xf>
    <xf numFmtId="0" fontId="14" fillId="0" borderId="6" xfId="0" applyFont="1" applyBorder="1" applyAlignment="1" applyProtection="1">
      <alignment horizontal="center" vertical="center"/>
      <protection locked="0" hidden="1"/>
    </xf>
    <xf numFmtId="2" fontId="5" fillId="0" borderId="53" xfId="0" applyNumberFormat="1" applyFont="1" applyBorder="1" applyAlignment="1" applyProtection="1">
      <alignment horizontal="center" vertical="center"/>
      <protection locked="0" hidden="1"/>
    </xf>
    <xf numFmtId="0" fontId="5" fillId="0" borderId="55" xfId="0" applyFont="1" applyBorder="1" applyAlignment="1" applyProtection="1">
      <alignment horizontal="center" vertical="center"/>
      <protection locked="0" hidden="1"/>
    </xf>
    <xf numFmtId="0" fontId="5" fillId="0" borderId="47" xfId="0" applyFont="1" applyBorder="1" applyAlignment="1" applyProtection="1">
      <alignment horizontal="center" vertical="center"/>
      <protection locked="0" hidden="1"/>
    </xf>
    <xf numFmtId="0" fontId="5" fillId="0" borderId="57" xfId="0" applyFont="1" applyBorder="1" applyAlignment="1" applyProtection="1">
      <alignment horizontal="center" vertical="center"/>
      <protection locked="0" hidden="1"/>
    </xf>
    <xf numFmtId="0" fontId="14" fillId="10" borderId="25" xfId="0" applyFont="1" applyFill="1" applyBorder="1" applyAlignment="1" applyProtection="1">
      <alignment horizontal="center" vertical="center"/>
      <protection locked="0" hidden="1"/>
    </xf>
    <xf numFmtId="2" fontId="5" fillId="0" borderId="10" xfId="0" applyNumberFormat="1" applyFont="1" applyBorder="1" applyAlignment="1" applyProtection="1">
      <alignment horizontal="center" vertical="center"/>
      <protection locked="0" hidden="1"/>
    </xf>
    <xf numFmtId="0" fontId="0" fillId="2" borderId="0" xfId="0" applyFill="1" applyProtection="1">
      <protection locked="0" hidden="1"/>
    </xf>
    <xf numFmtId="2" fontId="5" fillId="0" borderId="55" xfId="0" quotePrefix="1" applyNumberFormat="1" applyFont="1" applyBorder="1" applyAlignment="1" applyProtection="1">
      <alignment horizontal="center" vertical="center"/>
      <protection locked="0" hidden="1"/>
    </xf>
    <xf numFmtId="0" fontId="14" fillId="2" borderId="33" xfId="0" applyFont="1" applyFill="1" applyBorder="1" applyAlignment="1" applyProtection="1">
      <alignment vertical="center" wrapText="1"/>
      <protection locked="0" hidden="1"/>
    </xf>
    <xf numFmtId="0" fontId="14" fillId="2" borderId="27" xfId="0" applyFont="1" applyFill="1" applyBorder="1" applyAlignment="1" applyProtection="1">
      <alignment vertical="center" wrapText="1"/>
      <protection locked="0" hidden="1"/>
    </xf>
    <xf numFmtId="0" fontId="14" fillId="2" borderId="43" xfId="0" applyFont="1" applyFill="1" applyBorder="1" applyAlignment="1" applyProtection="1">
      <alignment vertical="center" wrapText="1"/>
      <protection locked="0" hidden="1"/>
    </xf>
    <xf numFmtId="0" fontId="14" fillId="2" borderId="26" xfId="0" applyFont="1" applyFill="1" applyBorder="1" applyAlignment="1" applyProtection="1">
      <alignment horizontal="center" vertical="center"/>
      <protection locked="0" hidden="1"/>
    </xf>
    <xf numFmtId="0" fontId="17" fillId="2" borderId="27" xfId="0" applyFont="1" applyFill="1" applyBorder="1" applyAlignment="1" applyProtection="1">
      <alignment horizontal="left" vertical="center" wrapText="1"/>
      <protection locked="0" hidden="1"/>
    </xf>
    <xf numFmtId="0" fontId="17" fillId="2" borderId="28" xfId="0" applyFont="1" applyFill="1" applyBorder="1" applyAlignment="1" applyProtection="1">
      <alignment horizontal="left" vertical="center" wrapText="1"/>
      <protection locked="0" hidden="1"/>
    </xf>
    <xf numFmtId="0" fontId="18" fillId="0" borderId="0" xfId="0" applyFont="1" applyProtection="1">
      <protection locked="0" hidden="1"/>
    </xf>
    <xf numFmtId="0" fontId="36" fillId="0" borderId="4" xfId="0" applyFont="1" applyBorder="1" applyAlignment="1" applyProtection="1">
      <alignment horizontal="center" vertical="center" wrapText="1"/>
      <protection locked="0" hidden="1"/>
    </xf>
    <xf numFmtId="0" fontId="36" fillId="0" borderId="4" xfId="0" applyFont="1" applyBorder="1" applyAlignment="1" applyProtection="1">
      <alignment horizontal="center" vertical="center" wrapText="1"/>
      <protection hidden="1"/>
    </xf>
    <xf numFmtId="0" fontId="4" fillId="0" borderId="2" xfId="0" applyFont="1" applyBorder="1" applyAlignment="1" applyProtection="1">
      <alignment vertical="top" wrapText="1"/>
      <protection hidden="1"/>
    </xf>
    <xf numFmtId="0" fontId="8" fillId="0" borderId="0" xfId="0" applyFont="1" applyAlignment="1" applyProtection="1">
      <alignment horizontal="right" vertical="center" indent="1"/>
      <protection hidden="1"/>
    </xf>
    <xf numFmtId="0" fontId="8" fillId="0" borderId="0" xfId="0" applyFont="1" applyAlignment="1" applyProtection="1">
      <alignment vertical="top" wrapText="1"/>
      <protection hidden="1"/>
    </xf>
    <xf numFmtId="0" fontId="3" fillId="0" borderId="0" xfId="0" applyFont="1" applyProtection="1">
      <protection hidden="1"/>
    </xf>
    <xf numFmtId="0" fontId="0" fillId="0" borderId="0" xfId="0" applyProtection="1">
      <protection hidden="1"/>
    </xf>
    <xf numFmtId="164" fontId="0" fillId="0" borderId="0" xfId="0" applyNumberFormat="1" applyProtection="1">
      <protection hidden="1"/>
    </xf>
    <xf numFmtId="22" fontId="0" fillId="0" borderId="0" xfId="0" applyNumberFormat="1" applyProtection="1">
      <protection hidden="1"/>
    </xf>
    <xf numFmtId="2" fontId="0" fillId="0" borderId="0" xfId="0" applyNumberFormat="1" applyProtection="1">
      <protection hidden="1"/>
    </xf>
    <xf numFmtId="0" fontId="1" fillId="13" borderId="63" xfId="3" applyFill="1" applyBorder="1" applyProtection="1">
      <protection hidden="1"/>
    </xf>
    <xf numFmtId="0" fontId="5" fillId="0" borderId="10" xfId="0" quotePrefix="1" applyFont="1" applyBorder="1" applyAlignment="1" applyProtection="1">
      <alignment horizontal="center" vertical="center"/>
      <protection locked="0" hidden="1"/>
    </xf>
    <xf numFmtId="2" fontId="5" fillId="0" borderId="10" xfId="0" quotePrefix="1" applyNumberFormat="1" applyFont="1" applyBorder="1" applyAlignment="1" applyProtection="1">
      <alignment horizontal="center" vertical="center"/>
      <protection locked="0" hidden="1"/>
    </xf>
    <xf numFmtId="0" fontId="5" fillId="0" borderId="55" xfId="0" quotePrefix="1" applyFont="1" applyBorder="1" applyAlignment="1" applyProtection="1">
      <alignment horizontal="center" vertical="center"/>
      <protection locked="0" hidden="1"/>
    </xf>
    <xf numFmtId="0" fontId="12" fillId="8" borderId="42" xfId="0" applyFont="1" applyFill="1" applyBorder="1" applyAlignment="1" applyProtection="1">
      <alignment horizontal="center" vertical="center" wrapText="1"/>
      <protection locked="0" hidden="1"/>
    </xf>
    <xf numFmtId="0" fontId="12" fillId="8" borderId="13" xfId="0" applyFont="1" applyFill="1" applyBorder="1" applyAlignment="1" applyProtection="1">
      <alignment horizontal="center" vertical="center" wrapText="1"/>
      <protection locked="0" hidden="1"/>
    </xf>
    <xf numFmtId="0" fontId="12" fillId="8" borderId="15" xfId="0" applyFont="1" applyFill="1" applyBorder="1" applyAlignment="1" applyProtection="1">
      <alignment horizontal="center" vertical="center" wrapText="1"/>
      <protection locked="0" hidden="1"/>
    </xf>
    <xf numFmtId="0" fontId="12" fillId="8" borderId="49" xfId="0" applyFont="1" applyFill="1" applyBorder="1" applyAlignment="1" applyProtection="1">
      <alignment horizontal="center" vertical="center" wrapText="1"/>
      <protection locked="0" hidden="1"/>
    </xf>
    <xf numFmtId="0" fontId="12" fillId="8" borderId="4" xfId="0" applyFont="1" applyFill="1" applyBorder="1" applyAlignment="1" applyProtection="1">
      <alignment horizontal="center" vertical="center" wrapText="1"/>
      <protection locked="0" hidden="1"/>
    </xf>
    <xf numFmtId="0" fontId="12" fillId="8" borderId="5" xfId="0" applyFont="1" applyFill="1" applyBorder="1" applyAlignment="1" applyProtection="1">
      <alignment horizontal="center" vertical="center" wrapText="1"/>
      <protection locked="0" hidden="1"/>
    </xf>
    <xf numFmtId="0" fontId="9" fillId="8" borderId="14" xfId="0" applyFont="1" applyFill="1" applyBorder="1" applyAlignment="1" applyProtection="1">
      <alignment horizontal="left" vertical="center" wrapText="1"/>
      <protection locked="0" hidden="1"/>
    </xf>
    <xf numFmtId="0" fontId="9" fillId="8" borderId="13" xfId="0" applyFont="1" applyFill="1" applyBorder="1" applyAlignment="1" applyProtection="1">
      <alignment horizontal="left" vertical="center" wrapText="1"/>
      <protection locked="0" hidden="1"/>
    </xf>
    <xf numFmtId="0" fontId="9" fillId="8" borderId="35" xfId="0" applyFont="1" applyFill="1" applyBorder="1" applyAlignment="1" applyProtection="1">
      <alignment horizontal="left" vertical="center" wrapText="1"/>
      <protection locked="0" hidden="1"/>
    </xf>
    <xf numFmtId="0" fontId="9" fillId="8" borderId="3" xfId="0" applyFont="1" applyFill="1" applyBorder="1" applyAlignment="1" applyProtection="1">
      <alignment horizontal="left" vertical="center" wrapText="1"/>
      <protection locked="0" hidden="1"/>
    </xf>
    <xf numFmtId="0" fontId="9" fillId="8" borderId="4" xfId="0" applyFont="1" applyFill="1" applyBorder="1" applyAlignment="1" applyProtection="1">
      <alignment horizontal="left" vertical="center" wrapText="1"/>
      <protection locked="0" hidden="1"/>
    </xf>
    <xf numFmtId="0" fontId="9" fillId="8" borderId="50" xfId="0" applyFont="1" applyFill="1" applyBorder="1" applyAlignment="1" applyProtection="1">
      <alignment horizontal="left" vertical="center" wrapText="1"/>
      <protection locked="0" hidden="1"/>
    </xf>
    <xf numFmtId="0" fontId="16" fillId="0" borderId="22" xfId="0" applyFont="1" applyBorder="1" applyAlignment="1" applyProtection="1">
      <alignment horizontal="left" vertical="center" wrapText="1"/>
      <protection locked="0" hidden="1"/>
    </xf>
    <xf numFmtId="0" fontId="5" fillId="0" borderId="19" xfId="0" applyFont="1" applyBorder="1" applyAlignment="1" applyProtection="1">
      <alignment horizontal="left" vertical="top" wrapText="1"/>
      <protection locked="0"/>
    </xf>
    <xf numFmtId="0" fontId="5" fillId="0" borderId="20" xfId="0" applyFont="1" applyBorder="1" applyAlignment="1" applyProtection="1">
      <alignment horizontal="left" vertical="top" wrapText="1"/>
      <protection locked="0"/>
    </xf>
    <xf numFmtId="0" fontId="5" fillId="0" borderId="20" xfId="0" applyFont="1" applyBorder="1" applyAlignment="1" applyProtection="1">
      <alignment vertical="top" wrapText="1"/>
      <protection locked="0"/>
    </xf>
    <xf numFmtId="0" fontId="5" fillId="0" borderId="34" xfId="0" applyFont="1" applyBorder="1" applyAlignment="1" applyProtection="1">
      <alignment vertical="top" wrapText="1"/>
      <protection locked="0"/>
    </xf>
    <xf numFmtId="0" fontId="9" fillId="6" borderId="36" xfId="0" applyFont="1" applyFill="1" applyBorder="1" applyAlignment="1" applyProtection="1">
      <alignment horizontal="left" vertical="center" wrapText="1"/>
      <protection locked="0" hidden="1"/>
    </xf>
    <xf numFmtId="0" fontId="9" fillId="6" borderId="7" xfId="0" applyFont="1" applyFill="1" applyBorder="1" applyAlignment="1" applyProtection="1">
      <alignment horizontal="left" vertical="center" wrapText="1"/>
      <protection locked="0" hidden="1"/>
    </xf>
    <xf numFmtId="0" fontId="9" fillId="6" borderId="37" xfId="0" applyFont="1" applyFill="1" applyBorder="1" applyAlignment="1" applyProtection="1">
      <alignment horizontal="left" vertical="center" wrapText="1"/>
      <protection locked="0" hidden="1"/>
    </xf>
    <xf numFmtId="0" fontId="8" fillId="6" borderId="29" xfId="0" applyFont="1" applyFill="1" applyBorder="1" applyAlignment="1" applyProtection="1">
      <alignment horizontal="center" vertical="center" wrapText="1"/>
      <protection locked="0" hidden="1"/>
    </xf>
    <xf numFmtId="0" fontId="8" fillId="6" borderId="7" xfId="0" applyFont="1" applyFill="1" applyBorder="1" applyAlignment="1" applyProtection="1">
      <alignment horizontal="center" vertical="center" wrapText="1"/>
      <protection locked="0" hidden="1"/>
    </xf>
    <xf numFmtId="0" fontId="8" fillId="6" borderId="30" xfId="0" applyFont="1" applyFill="1" applyBorder="1" applyAlignment="1" applyProtection="1">
      <alignment horizontal="center" vertical="center" wrapText="1"/>
      <protection locked="0" hidden="1"/>
    </xf>
    <xf numFmtId="0" fontId="16" fillId="12" borderId="22" xfId="0" applyFont="1" applyFill="1" applyBorder="1" applyAlignment="1" applyProtection="1">
      <alignment horizontal="left" vertical="center" wrapText="1"/>
      <protection locked="0" hidden="1"/>
    </xf>
    <xf numFmtId="0" fontId="9" fillId="6" borderId="18" xfId="0" applyFont="1" applyFill="1" applyBorder="1" applyAlignment="1" applyProtection="1">
      <alignment vertical="center" wrapText="1"/>
      <protection locked="0" hidden="1"/>
    </xf>
    <xf numFmtId="0" fontId="9" fillId="6" borderId="20" xfId="0" applyFont="1" applyFill="1" applyBorder="1" applyAlignment="1" applyProtection="1">
      <alignment vertical="center" wrapText="1"/>
      <protection locked="0" hidden="1"/>
    </xf>
    <xf numFmtId="0" fontId="9" fillId="6" borderId="21" xfId="0" applyFont="1" applyFill="1" applyBorder="1" applyAlignment="1" applyProtection="1">
      <alignment vertical="center" wrapText="1"/>
      <protection locked="0" hidden="1"/>
    </xf>
    <xf numFmtId="0" fontId="8" fillId="6" borderId="19" xfId="0" applyFont="1" applyFill="1" applyBorder="1" applyAlignment="1" applyProtection="1">
      <alignment horizontal="center" vertical="center" wrapText="1"/>
      <protection locked="0" hidden="1"/>
    </xf>
    <xf numFmtId="0" fontId="8" fillId="6" borderId="20" xfId="0" applyFont="1" applyFill="1" applyBorder="1" applyAlignment="1" applyProtection="1">
      <alignment horizontal="center" vertical="center" wrapText="1"/>
      <protection locked="0" hidden="1"/>
    </xf>
    <xf numFmtId="0" fontId="8" fillId="6" borderId="34" xfId="0" applyFont="1" applyFill="1" applyBorder="1" applyAlignment="1" applyProtection="1">
      <alignment horizontal="center" vertical="center" wrapText="1"/>
      <protection locked="0" hidden="1"/>
    </xf>
    <xf numFmtId="0" fontId="16" fillId="0" borderId="19" xfId="0" applyFont="1" applyBorder="1" applyAlignment="1" applyProtection="1">
      <alignment horizontal="left" vertical="center" wrapText="1"/>
      <protection locked="0" hidden="1"/>
    </xf>
    <xf numFmtId="0" fontId="16" fillId="0" borderId="20" xfId="0" applyFont="1" applyBorder="1" applyAlignment="1" applyProtection="1">
      <alignment horizontal="left" vertical="center" wrapText="1"/>
      <protection locked="0" hidden="1"/>
    </xf>
    <xf numFmtId="0" fontId="16" fillId="0" borderId="21" xfId="0" applyFont="1" applyBorder="1" applyAlignment="1" applyProtection="1">
      <alignment horizontal="left" vertical="center" wrapText="1"/>
      <protection locked="0" hidden="1"/>
    </xf>
    <xf numFmtId="0" fontId="5" fillId="0" borderId="6" xfId="0" applyFont="1" applyBorder="1" applyAlignment="1" applyProtection="1">
      <alignment horizontal="left" vertical="top" wrapText="1"/>
      <protection locked="0"/>
    </xf>
    <xf numFmtId="0" fontId="5" fillId="0" borderId="6" xfId="0" applyFont="1" applyBorder="1" applyAlignment="1" applyProtection="1">
      <alignment vertical="top" wrapText="1"/>
      <protection locked="0"/>
    </xf>
    <xf numFmtId="0" fontId="9" fillId="6" borderId="10" xfId="0" applyFont="1" applyFill="1" applyBorder="1" applyAlignment="1" applyProtection="1">
      <alignment vertical="center" wrapText="1"/>
      <protection locked="0" hidden="1"/>
    </xf>
    <xf numFmtId="0" fontId="17" fillId="6" borderId="6" xfId="0" applyFont="1" applyFill="1" applyBorder="1" applyAlignment="1" applyProtection="1">
      <alignment vertical="center" wrapText="1"/>
      <protection locked="0" hidden="1"/>
    </xf>
    <xf numFmtId="0" fontId="5" fillId="0" borderId="42" xfId="0" applyFont="1" applyBorder="1" applyAlignment="1" applyProtection="1">
      <alignment horizontal="left" vertical="top" wrapText="1"/>
      <protection locked="0"/>
    </xf>
    <xf numFmtId="0" fontId="5" fillId="0" borderId="13" xfId="0" applyFont="1" applyBorder="1" applyAlignment="1" applyProtection="1">
      <alignment horizontal="left" vertical="top" wrapText="1"/>
      <protection locked="0"/>
    </xf>
    <xf numFmtId="0" fontId="5" fillId="0" borderId="13" xfId="0" applyFont="1" applyBorder="1" applyAlignment="1" applyProtection="1">
      <alignment vertical="top" wrapText="1"/>
      <protection locked="0"/>
    </xf>
    <xf numFmtId="0" fontId="5" fillId="0" borderId="15" xfId="0" applyFont="1" applyBorder="1" applyAlignment="1" applyProtection="1">
      <alignment vertical="top" wrapText="1"/>
      <protection locked="0"/>
    </xf>
    <xf numFmtId="0" fontId="5" fillId="0" borderId="41" xfId="0" applyFont="1" applyBorder="1" applyAlignment="1" applyProtection="1">
      <alignment vertical="top" wrapText="1"/>
      <protection locked="0"/>
    </xf>
    <xf numFmtId="0" fontId="9" fillId="6" borderId="36" xfId="0" applyFont="1" applyFill="1" applyBorder="1" applyAlignment="1" applyProtection="1">
      <alignment vertical="center" wrapText="1"/>
      <protection locked="0" hidden="1"/>
    </xf>
    <xf numFmtId="0" fontId="17" fillId="6" borderId="7" xfId="0" applyFont="1" applyFill="1" applyBorder="1" applyAlignment="1" applyProtection="1">
      <alignment vertical="center" wrapText="1"/>
      <protection locked="0" hidden="1"/>
    </xf>
    <xf numFmtId="0" fontId="17" fillId="6" borderId="37" xfId="0" applyFont="1" applyFill="1" applyBorder="1" applyAlignment="1" applyProtection="1">
      <alignment vertical="center" wrapText="1"/>
      <protection locked="0" hidden="1"/>
    </xf>
    <xf numFmtId="2" fontId="30" fillId="9" borderId="25" xfId="0" applyNumberFormat="1" applyFont="1" applyFill="1" applyBorder="1" applyAlignment="1" applyProtection="1">
      <alignment horizontal="center" vertical="center" wrapText="1"/>
      <protection locked="0" hidden="1"/>
    </xf>
    <xf numFmtId="2" fontId="30" fillId="9" borderId="51" xfId="0" applyNumberFormat="1" applyFont="1" applyFill="1" applyBorder="1" applyAlignment="1" applyProtection="1">
      <alignment horizontal="center" vertical="center" wrapText="1"/>
      <protection locked="0" hidden="1"/>
    </xf>
    <xf numFmtId="0" fontId="16" fillId="0" borderId="6" xfId="0" applyFont="1" applyBorder="1" applyAlignment="1" applyProtection="1">
      <alignment horizontal="left" vertical="center" wrapText="1"/>
      <protection locked="0" hidden="1"/>
    </xf>
    <xf numFmtId="0" fontId="5" fillId="0" borderId="23" xfId="0" applyFont="1" applyBorder="1" applyAlignment="1" applyProtection="1">
      <alignment horizontal="left" vertical="top" wrapText="1"/>
      <protection locked="0"/>
    </xf>
    <xf numFmtId="0" fontId="5" fillId="0" borderId="23" xfId="0" applyFont="1" applyBorder="1" applyAlignment="1" applyProtection="1">
      <alignment vertical="top" wrapText="1"/>
      <protection locked="0"/>
    </xf>
    <xf numFmtId="0" fontId="5" fillId="0" borderId="52" xfId="0" applyFont="1" applyBorder="1" applyAlignment="1" applyProtection="1">
      <alignment vertical="top" wrapText="1"/>
      <protection locked="0"/>
    </xf>
    <xf numFmtId="0" fontId="24" fillId="0" borderId="3" xfId="0" applyFont="1" applyBorder="1" applyAlignment="1" applyProtection="1">
      <alignment horizontal="left" vertical="top" wrapText="1"/>
      <protection locked="0" hidden="1"/>
    </xf>
    <xf numFmtId="0" fontId="24" fillId="0" borderId="4" xfId="0" applyFont="1" applyBorder="1" applyAlignment="1" applyProtection="1">
      <alignment vertical="top"/>
      <protection locked="0" hidden="1"/>
    </xf>
    <xf numFmtId="0" fontId="24" fillId="0" borderId="5" xfId="0" applyFont="1" applyBorder="1" applyAlignment="1" applyProtection="1">
      <alignment vertical="top"/>
      <protection locked="0" hidden="1"/>
    </xf>
    <xf numFmtId="0" fontId="19" fillId="0" borderId="33" xfId="0" applyFont="1" applyBorder="1" applyAlignment="1" applyProtection="1">
      <alignment horizontal="left" vertical="top" wrapText="1"/>
      <protection locked="0" hidden="1"/>
    </xf>
    <xf numFmtId="0" fontId="19" fillId="0" borderId="27" xfId="0" applyFont="1" applyBorder="1" applyAlignment="1" applyProtection="1">
      <alignment horizontal="left" vertical="top" wrapText="1"/>
      <protection locked="0" hidden="1"/>
    </xf>
    <xf numFmtId="0" fontId="19" fillId="0" borderId="28" xfId="0" applyFont="1" applyBorder="1" applyAlignment="1" applyProtection="1">
      <alignment horizontal="left" vertical="top" wrapText="1"/>
      <protection locked="0" hidden="1"/>
    </xf>
    <xf numFmtId="0" fontId="27" fillId="5" borderId="33" xfId="0" applyFont="1" applyFill="1" applyBorder="1" applyAlignment="1" applyProtection="1">
      <alignment horizontal="center" vertical="center" wrapText="1"/>
      <protection locked="0" hidden="1"/>
    </xf>
    <xf numFmtId="0" fontId="27" fillId="5" borderId="27" xfId="0" applyFont="1" applyFill="1" applyBorder="1" applyAlignment="1" applyProtection="1">
      <alignment horizontal="center" vertical="center" wrapText="1"/>
      <protection locked="0" hidden="1"/>
    </xf>
    <xf numFmtId="0" fontId="27" fillId="5" borderId="28" xfId="0" applyFont="1" applyFill="1" applyBorder="1" applyAlignment="1" applyProtection="1">
      <alignment horizontal="center" vertical="center" wrapText="1"/>
      <protection locked="0" hidden="1"/>
    </xf>
    <xf numFmtId="0" fontId="25" fillId="5" borderId="33" xfId="0" applyFont="1" applyFill="1" applyBorder="1" applyAlignment="1" applyProtection="1">
      <alignment horizontal="center" vertical="center"/>
      <protection locked="0" hidden="1"/>
    </xf>
    <xf numFmtId="0" fontId="26" fillId="5" borderId="27" xfId="0" applyFont="1" applyFill="1" applyBorder="1" applyAlignment="1" applyProtection="1">
      <alignment vertical="center"/>
      <protection locked="0" hidden="1"/>
    </xf>
    <xf numFmtId="0" fontId="26" fillId="5" borderId="28" xfId="0" applyFont="1" applyFill="1" applyBorder="1" applyAlignment="1" applyProtection="1">
      <alignment vertical="center"/>
      <protection locked="0" hidden="1"/>
    </xf>
    <xf numFmtId="0" fontId="5" fillId="0" borderId="19" xfId="0" applyFont="1" applyBorder="1" applyAlignment="1" applyProtection="1">
      <alignment horizontal="left" vertical="center" wrapText="1" indent="1"/>
      <protection locked="0" hidden="1"/>
    </xf>
    <xf numFmtId="0" fontId="5" fillId="0" borderId="20" xfId="0" applyFont="1" applyBorder="1" applyAlignment="1" applyProtection="1">
      <alignment horizontal="left" vertical="center" wrapText="1" indent="1"/>
      <protection locked="0" hidden="1"/>
    </xf>
    <xf numFmtId="0" fontId="5" fillId="0" borderId="21" xfId="0" applyFont="1" applyBorder="1" applyAlignment="1" applyProtection="1">
      <alignment horizontal="left" vertical="center" wrapText="1" indent="1"/>
      <protection locked="0" hidden="1"/>
    </xf>
    <xf numFmtId="0" fontId="5" fillId="0" borderId="38" xfId="0" applyFont="1" applyBorder="1" applyAlignment="1" applyProtection="1">
      <alignment horizontal="center" vertical="top" wrapText="1"/>
      <protection locked="0"/>
    </xf>
    <xf numFmtId="0" fontId="5" fillId="0" borderId="9" xfId="0" applyFont="1" applyBorder="1" applyAlignment="1" applyProtection="1">
      <alignment horizontal="center" vertical="top" wrapText="1"/>
      <protection locked="0"/>
    </xf>
    <xf numFmtId="0" fontId="5" fillId="0" borderId="44" xfId="0" applyFont="1" applyBorder="1" applyAlignment="1" applyProtection="1">
      <alignment horizontal="center" vertical="top" wrapText="1"/>
      <protection locked="0"/>
    </xf>
    <xf numFmtId="0" fontId="5" fillId="0" borderId="14" xfId="0" applyFont="1" applyBorder="1" applyAlignment="1" applyProtection="1">
      <alignment horizontal="center"/>
      <protection locked="0" hidden="1"/>
    </xf>
    <xf numFmtId="0" fontId="5" fillId="0" borderId="15" xfId="0" applyFont="1" applyBorder="1" applyAlignment="1" applyProtection="1">
      <alignment horizontal="center"/>
      <protection locked="0" hidden="1"/>
    </xf>
    <xf numFmtId="0" fontId="5" fillId="0" borderId="1" xfId="0" applyFont="1" applyBorder="1" applyAlignment="1" applyProtection="1">
      <alignment horizontal="center"/>
      <protection locked="0" hidden="1"/>
    </xf>
    <xf numFmtId="0" fontId="5" fillId="0" borderId="2" xfId="0" applyFont="1" applyBorder="1" applyAlignment="1" applyProtection="1">
      <alignment horizontal="center"/>
      <protection locked="0" hidden="1"/>
    </xf>
    <xf numFmtId="0" fontId="5" fillId="0" borderId="3" xfId="0" applyFont="1" applyBorder="1" applyAlignment="1" applyProtection="1">
      <alignment horizontal="center"/>
      <protection locked="0" hidden="1"/>
    </xf>
    <xf numFmtId="0" fontId="5" fillId="0" borderId="5" xfId="0" applyFont="1" applyBorder="1" applyAlignment="1" applyProtection="1">
      <alignment horizontal="center"/>
      <protection locked="0" hidden="1"/>
    </xf>
    <xf numFmtId="0" fontId="20" fillId="5" borderId="14" xfId="0" applyFont="1" applyFill="1" applyBorder="1" applyAlignment="1" applyProtection="1">
      <alignment horizontal="center" vertical="center" wrapText="1"/>
      <protection locked="0" hidden="1"/>
    </xf>
    <xf numFmtId="0" fontId="21" fillId="5" borderId="13" xfId="0" applyFont="1" applyFill="1" applyBorder="1" applyAlignment="1" applyProtection="1">
      <alignment horizontal="center" vertical="center" wrapText="1"/>
      <protection locked="0" hidden="1"/>
    </xf>
    <xf numFmtId="0" fontId="21" fillId="5" borderId="15" xfId="0" applyFont="1" applyFill="1" applyBorder="1" applyAlignment="1" applyProtection="1">
      <alignment horizontal="center" vertical="center" wrapText="1"/>
      <protection locked="0" hidden="1"/>
    </xf>
    <xf numFmtId="0" fontId="4" fillId="0" borderId="16" xfId="0" applyFont="1" applyBorder="1" applyAlignment="1" applyProtection="1">
      <alignment horizontal="center" vertical="center" wrapText="1"/>
      <protection locked="0" hidden="1"/>
    </xf>
    <xf numFmtId="0" fontId="4" fillId="0" borderId="17" xfId="0" applyFont="1" applyBorder="1" applyAlignment="1" applyProtection="1">
      <alignment horizontal="center" vertical="center" wrapText="1"/>
      <protection locked="0" hidden="1"/>
    </xf>
    <xf numFmtId="0" fontId="20" fillId="5" borderId="33" xfId="0" applyFont="1" applyFill="1" applyBorder="1" applyAlignment="1" applyProtection="1">
      <alignment horizontal="center" vertical="center" wrapText="1"/>
      <protection locked="0" hidden="1"/>
    </xf>
    <xf numFmtId="0" fontId="20" fillId="5" borderId="27" xfId="0" applyFont="1" applyFill="1" applyBorder="1" applyAlignment="1" applyProtection="1">
      <alignment horizontal="center" vertical="center" wrapText="1"/>
      <protection locked="0" hidden="1"/>
    </xf>
    <xf numFmtId="0" fontId="20" fillId="5" borderId="28" xfId="0" applyFont="1" applyFill="1" applyBorder="1" applyAlignment="1" applyProtection="1">
      <alignment horizontal="center" vertical="center" wrapText="1"/>
      <protection locked="0" hidden="1"/>
    </xf>
    <xf numFmtId="0" fontId="8" fillId="0" borderId="1" xfId="2" applyFont="1" applyBorder="1" applyAlignment="1" applyProtection="1">
      <alignment horizontal="left" vertical="center" wrapText="1" indent="1"/>
      <protection hidden="1"/>
    </xf>
    <xf numFmtId="0" fontId="8" fillId="0" borderId="0" xfId="2" applyFont="1" applyAlignment="1" applyProtection="1">
      <alignment horizontal="left" vertical="center" wrapText="1" indent="1"/>
      <protection hidden="1"/>
    </xf>
    <xf numFmtId="0" fontId="7" fillId="0" borderId="14" xfId="0" applyFont="1" applyBorder="1" applyAlignment="1" applyProtection="1">
      <alignment horizontal="center" vertical="center" wrapText="1"/>
      <protection locked="0" hidden="1"/>
    </xf>
    <xf numFmtId="0" fontId="7" fillId="0" borderId="13" xfId="0" applyFont="1" applyBorder="1" applyAlignment="1" applyProtection="1">
      <alignment horizontal="center" vertical="center" wrapText="1"/>
      <protection locked="0" hidden="1"/>
    </xf>
    <xf numFmtId="0" fontId="7" fillId="0" borderId="1" xfId="0" applyFont="1" applyBorder="1" applyAlignment="1" applyProtection="1">
      <alignment horizontal="center" vertical="center" wrapText="1"/>
      <protection locked="0" hidden="1"/>
    </xf>
    <xf numFmtId="0" fontId="7" fillId="0" borderId="0" xfId="0" applyFont="1" applyAlignment="1" applyProtection="1">
      <alignment horizontal="center" vertical="center" wrapText="1"/>
      <protection locked="0" hidden="1"/>
    </xf>
    <xf numFmtId="0" fontId="7" fillId="0" borderId="3" xfId="0" applyFont="1" applyBorder="1" applyAlignment="1" applyProtection="1">
      <alignment horizontal="center" vertical="center" wrapText="1"/>
      <protection locked="0" hidden="1"/>
    </xf>
    <xf numFmtId="0" fontId="7" fillId="0" borderId="4" xfId="0" applyFont="1" applyBorder="1" applyAlignment="1" applyProtection="1">
      <alignment horizontal="center" vertical="center" wrapText="1"/>
      <protection locked="0" hidden="1"/>
    </xf>
    <xf numFmtId="0" fontId="4" fillId="0" borderId="0" xfId="0" applyFont="1" applyAlignment="1" applyProtection="1">
      <alignment horizontal="left" vertical="center" wrapText="1"/>
      <protection locked="0" hidden="1"/>
    </xf>
    <xf numFmtId="164" fontId="5" fillId="0" borderId="0" xfId="0" applyNumberFormat="1" applyFont="1" applyAlignment="1" applyProtection="1">
      <alignment horizontal="left" vertical="center" wrapText="1"/>
      <protection locked="0" hidden="1"/>
    </xf>
    <xf numFmtId="0" fontId="5" fillId="0" borderId="0" xfId="0" applyFont="1" applyAlignment="1" applyProtection="1">
      <alignment horizontal="left" vertical="center" wrapText="1"/>
      <protection locked="0"/>
    </xf>
    <xf numFmtId="0" fontId="5" fillId="0" borderId="2" xfId="0" applyFont="1" applyBorder="1" applyAlignment="1" applyProtection="1">
      <alignment horizontal="left" vertical="center" wrapText="1"/>
      <protection locked="0"/>
    </xf>
    <xf numFmtId="165" fontId="5" fillId="0" borderId="0" xfId="0" applyNumberFormat="1" applyFont="1" applyAlignment="1" applyProtection="1">
      <alignment horizontal="left" vertical="center" wrapText="1"/>
      <protection locked="0" hidden="1"/>
    </xf>
    <xf numFmtId="165" fontId="5" fillId="0" borderId="2" xfId="0" applyNumberFormat="1" applyFont="1" applyBorder="1" applyAlignment="1" applyProtection="1">
      <alignment horizontal="left" vertical="center" wrapText="1"/>
      <protection locked="0" hidden="1"/>
    </xf>
    <xf numFmtId="0" fontId="8" fillId="0" borderId="1" xfId="0" applyFont="1" applyBorder="1" applyAlignment="1" applyProtection="1">
      <alignment horizontal="left" vertical="center"/>
      <protection hidden="1"/>
    </xf>
    <xf numFmtId="0" fontId="8" fillId="0" borderId="0" xfId="0" applyFont="1" applyAlignment="1" applyProtection="1">
      <alignment horizontal="left" vertical="center"/>
      <protection hidden="1"/>
    </xf>
    <xf numFmtId="0" fontId="37" fillId="0" borderId="1" xfId="0" applyFont="1" applyBorder="1" applyAlignment="1" applyProtection="1">
      <alignment horizontal="left" vertical="center" wrapText="1"/>
      <protection hidden="1"/>
    </xf>
    <xf numFmtId="0" fontId="37" fillId="0" borderId="0" xfId="0" applyFont="1" applyAlignment="1" applyProtection="1">
      <alignment horizontal="left" vertical="center" wrapText="1"/>
      <protection hidden="1"/>
    </xf>
    <xf numFmtId="0" fontId="22" fillId="5" borderId="31" xfId="0" applyFont="1" applyFill="1" applyBorder="1" applyAlignment="1" applyProtection="1">
      <alignment horizontal="center" vertical="center" wrapText="1"/>
      <protection locked="0" hidden="1"/>
    </xf>
    <xf numFmtId="0" fontId="21" fillId="5" borderId="39" xfId="0" applyFont="1" applyFill="1" applyBorder="1" applyAlignment="1" applyProtection="1">
      <alignment horizontal="center" vertical="center" wrapText="1"/>
      <protection locked="0" hidden="1"/>
    </xf>
    <xf numFmtId="0" fontId="15" fillId="4" borderId="18" xfId="0" applyFont="1" applyFill="1" applyBorder="1" applyAlignment="1" applyProtection="1">
      <alignment horizontal="center" vertical="center" wrapText="1"/>
      <protection locked="0" hidden="1"/>
    </xf>
    <xf numFmtId="0" fontId="15" fillId="4" borderId="21" xfId="0" applyFont="1" applyFill="1" applyBorder="1" applyAlignment="1" applyProtection="1">
      <alignment horizontal="center" vertical="center" wrapText="1"/>
      <protection locked="0" hidden="1"/>
    </xf>
    <xf numFmtId="0" fontId="12" fillId="5" borderId="46" xfId="0" applyFont="1" applyFill="1" applyBorder="1" applyAlignment="1" applyProtection="1">
      <alignment horizontal="center" vertical="center" wrapText="1"/>
      <protection locked="0" hidden="1"/>
    </xf>
    <xf numFmtId="0" fontId="13" fillId="5" borderId="24" xfId="0" applyFont="1" applyFill="1" applyBorder="1" applyAlignment="1" applyProtection="1">
      <alignment horizontal="center" vertical="center" wrapText="1"/>
      <protection locked="0" hidden="1"/>
    </xf>
    <xf numFmtId="0" fontId="13" fillId="5" borderId="40" xfId="0" applyFont="1" applyFill="1" applyBorder="1" applyAlignment="1" applyProtection="1">
      <alignment horizontal="center" vertical="center" wrapText="1"/>
      <protection locked="0" hidden="1"/>
    </xf>
    <xf numFmtId="0" fontId="32" fillId="5" borderId="47" xfId="0" applyFont="1" applyFill="1" applyBorder="1" applyAlignment="1" applyProtection="1">
      <alignment horizontal="left" vertical="center" wrapText="1"/>
      <protection locked="0" hidden="1"/>
    </xf>
    <xf numFmtId="0" fontId="32" fillId="5" borderId="23" xfId="0" applyFont="1" applyFill="1" applyBorder="1" applyAlignment="1" applyProtection="1">
      <alignment horizontal="left" vertical="center" wrapText="1"/>
      <protection locked="0" hidden="1"/>
    </xf>
    <xf numFmtId="0" fontId="15" fillId="10" borderId="18" xfId="0" applyFont="1" applyFill="1" applyBorder="1" applyAlignment="1" applyProtection="1">
      <alignment horizontal="center" vertical="center" wrapText="1"/>
      <protection locked="0" hidden="1"/>
    </xf>
    <xf numFmtId="0" fontId="15" fillId="10" borderId="21" xfId="0" applyFont="1" applyFill="1" applyBorder="1" applyAlignment="1" applyProtection="1">
      <alignment horizontal="center" vertical="center" wrapText="1"/>
      <protection locked="0" hidden="1"/>
    </xf>
    <xf numFmtId="0" fontId="5" fillId="0" borderId="29"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7" xfId="0" applyFont="1" applyBorder="1" applyAlignment="1" applyProtection="1">
      <alignment vertical="top" wrapText="1"/>
      <protection locked="0"/>
    </xf>
    <xf numFmtId="0" fontId="5" fillId="0" borderId="30" xfId="0" applyFont="1" applyBorder="1" applyAlignment="1" applyProtection="1">
      <alignment vertical="top" wrapText="1"/>
      <protection locked="0"/>
    </xf>
    <xf numFmtId="0" fontId="5" fillId="0" borderId="34" xfId="0" applyFont="1" applyBorder="1" applyAlignment="1" applyProtection="1">
      <alignment horizontal="left" vertical="top" wrapText="1"/>
      <protection locked="0"/>
    </xf>
    <xf numFmtId="0" fontId="5" fillId="0" borderId="6" xfId="0" applyFont="1" applyBorder="1" applyAlignment="1" applyProtection="1">
      <alignment horizontal="left" vertical="center" wrapText="1"/>
      <protection locked="0" hidden="1"/>
    </xf>
    <xf numFmtId="0" fontId="31" fillId="5" borderId="23" xfId="0" applyFont="1" applyFill="1" applyBorder="1" applyAlignment="1" applyProtection="1">
      <alignment horizontal="center" vertical="center" wrapText="1"/>
      <protection locked="0" hidden="1"/>
    </xf>
    <xf numFmtId="2" fontId="30" fillId="9" borderId="59" xfId="0" applyNumberFormat="1" applyFont="1" applyFill="1" applyBorder="1" applyAlignment="1" applyProtection="1">
      <alignment horizontal="center" vertical="center" wrapText="1"/>
      <protection locked="0" hidden="1"/>
    </xf>
    <xf numFmtId="0" fontId="12" fillId="8" borderId="60" xfId="0" applyFont="1" applyFill="1" applyBorder="1" applyAlignment="1" applyProtection="1">
      <alignment horizontal="center" vertical="center" wrapText="1"/>
      <protection locked="0" hidden="1"/>
    </xf>
    <xf numFmtId="0" fontId="12" fillId="8" borderId="0" xfId="0" applyFont="1" applyFill="1" applyAlignment="1" applyProtection="1">
      <alignment horizontal="center" vertical="center" wrapText="1"/>
      <protection locked="0" hidden="1"/>
    </xf>
    <xf numFmtId="0" fontId="12" fillId="8" borderId="2" xfId="0" applyFont="1" applyFill="1" applyBorder="1" applyAlignment="1" applyProtection="1">
      <alignment horizontal="center" vertical="center" wrapText="1"/>
      <protection locked="0" hidden="1"/>
    </xf>
    <xf numFmtId="0" fontId="5" fillId="0" borderId="11" xfId="0" applyFont="1" applyBorder="1" applyAlignment="1" applyProtection="1">
      <alignment horizontal="left" vertical="top" wrapText="1"/>
      <protection locked="0"/>
    </xf>
    <xf numFmtId="0" fontId="5" fillId="0" borderId="54" xfId="0" applyFont="1" applyBorder="1" applyAlignment="1" applyProtection="1">
      <alignment horizontal="left" vertical="top" wrapText="1"/>
      <protection locked="0"/>
    </xf>
    <xf numFmtId="0" fontId="5" fillId="0" borderId="54" xfId="0" applyFont="1" applyBorder="1" applyAlignment="1" applyProtection="1">
      <alignment vertical="top" wrapText="1"/>
      <protection locked="0"/>
    </xf>
    <xf numFmtId="0" fontId="5" fillId="0" borderId="12" xfId="0" applyFont="1" applyBorder="1" applyAlignment="1" applyProtection="1">
      <alignment vertical="top" wrapText="1"/>
      <protection locked="0"/>
    </xf>
    <xf numFmtId="0" fontId="19" fillId="0" borderId="33" xfId="0" applyFont="1" applyBorder="1" applyAlignment="1" applyProtection="1">
      <alignment horizontal="left"/>
      <protection locked="0" hidden="1"/>
    </xf>
    <xf numFmtId="0" fontId="19" fillId="0" borderId="27" xfId="0" applyFont="1" applyBorder="1" applyAlignment="1" applyProtection="1">
      <alignment horizontal="left"/>
      <protection locked="0" hidden="1"/>
    </xf>
    <xf numFmtId="0" fontId="19" fillId="0" borderId="28" xfId="0" applyFont="1" applyBorder="1" applyAlignment="1" applyProtection="1">
      <alignment horizontal="left"/>
      <protection locked="0" hidden="1"/>
    </xf>
    <xf numFmtId="0" fontId="16" fillId="0" borderId="61" xfId="0" applyFont="1" applyBorder="1" applyAlignment="1" applyProtection="1">
      <alignment horizontal="left" vertical="center" wrapText="1"/>
      <protection locked="0" hidden="1"/>
    </xf>
    <xf numFmtId="0" fontId="16" fillId="0" borderId="32" xfId="0" applyFont="1" applyBorder="1" applyAlignment="1" applyProtection="1">
      <alignment horizontal="left" vertical="center" wrapText="1"/>
      <protection locked="0" hidden="1"/>
    </xf>
    <xf numFmtId="0" fontId="16" fillId="0" borderId="39" xfId="0" applyFont="1" applyBorder="1" applyAlignment="1" applyProtection="1">
      <alignment horizontal="left" vertical="center" wrapText="1"/>
      <protection locked="0" hidden="1"/>
    </xf>
    <xf numFmtId="0" fontId="16" fillId="12" borderId="19" xfId="0" applyFont="1" applyFill="1" applyBorder="1" applyAlignment="1" applyProtection="1">
      <alignment horizontal="left" vertical="center" wrapText="1"/>
      <protection locked="0" hidden="1"/>
    </xf>
    <xf numFmtId="0" fontId="16" fillId="12" borderId="20" xfId="0" applyFont="1" applyFill="1" applyBorder="1" applyAlignment="1" applyProtection="1">
      <alignment horizontal="left" vertical="center" wrapText="1"/>
      <protection locked="0" hidden="1"/>
    </xf>
    <xf numFmtId="0" fontId="16" fillId="12" borderId="21" xfId="0" applyFont="1" applyFill="1" applyBorder="1" applyAlignment="1" applyProtection="1">
      <alignment horizontal="left" vertical="center" wrapText="1"/>
      <protection locked="0" hidden="1"/>
    </xf>
    <xf numFmtId="0" fontId="5" fillId="0" borderId="19" xfId="0" applyFont="1" applyBorder="1" applyProtection="1">
      <protection locked="0" hidden="1"/>
    </xf>
    <xf numFmtId="0" fontId="5" fillId="0" borderId="20" xfId="0" applyFont="1" applyBorder="1" applyProtection="1">
      <protection locked="0" hidden="1"/>
    </xf>
    <xf numFmtId="0" fontId="5" fillId="0" borderId="21" xfId="0" applyFont="1" applyBorder="1" applyProtection="1">
      <protection locked="0" hidden="1"/>
    </xf>
    <xf numFmtId="0" fontId="5" fillId="0" borderId="29" xfId="0" applyFont="1" applyBorder="1" applyAlignment="1" applyProtection="1">
      <alignment horizontal="center" vertical="center" wrapText="1"/>
      <protection locked="0" hidden="1"/>
    </xf>
    <xf numFmtId="0" fontId="5" fillId="0" borderId="7" xfId="0" applyFont="1" applyBorder="1" applyAlignment="1" applyProtection="1">
      <alignment horizontal="center" vertical="center" wrapText="1"/>
      <protection locked="0" hidden="1"/>
    </xf>
    <xf numFmtId="0" fontId="5" fillId="2" borderId="19" xfId="0" applyFont="1" applyFill="1" applyBorder="1" applyAlignment="1" applyProtection="1">
      <alignment horizontal="center" vertical="distributed" wrapText="1"/>
      <protection locked="0" hidden="1"/>
    </xf>
    <xf numFmtId="0" fontId="5" fillId="2" borderId="20" xfId="0" applyFont="1" applyFill="1" applyBorder="1" applyAlignment="1" applyProtection="1">
      <alignment horizontal="center" vertical="distributed" wrapText="1"/>
      <protection locked="0" hidden="1"/>
    </xf>
    <xf numFmtId="0" fontId="5" fillId="4" borderId="19" xfId="0" applyFont="1" applyFill="1" applyBorder="1" applyAlignment="1" applyProtection="1">
      <alignment horizontal="left" wrapText="1"/>
      <protection locked="0" hidden="1"/>
    </xf>
    <xf numFmtId="0" fontId="5" fillId="4" borderId="20" xfId="0" applyFont="1" applyFill="1" applyBorder="1" applyAlignment="1" applyProtection="1">
      <alignment horizontal="left" wrapText="1"/>
      <protection locked="0" hidden="1"/>
    </xf>
    <xf numFmtId="0" fontId="16" fillId="0" borderId="11" xfId="0" applyFont="1" applyBorder="1" applyAlignment="1" applyProtection="1">
      <alignment horizontal="left" vertical="center" wrapText="1"/>
      <protection locked="0" hidden="1"/>
    </xf>
    <xf numFmtId="0" fontId="16" fillId="0" borderId="54" xfId="0" applyFont="1" applyBorder="1" applyAlignment="1" applyProtection="1">
      <alignment horizontal="left" vertical="center" wrapText="1"/>
      <protection locked="0" hidden="1"/>
    </xf>
    <xf numFmtId="0" fontId="16" fillId="0" borderId="48" xfId="0" applyFont="1" applyBorder="1" applyAlignment="1" applyProtection="1">
      <alignment horizontal="left" vertical="center" wrapText="1"/>
      <protection locked="0" hidden="1"/>
    </xf>
    <xf numFmtId="0" fontId="18" fillId="0" borderId="14" xfId="0" applyFont="1" applyBorder="1" applyAlignment="1" applyProtection="1">
      <alignment horizontal="center" vertical="top" wrapText="1"/>
      <protection locked="0" hidden="1"/>
    </xf>
    <xf numFmtId="0" fontId="18" fillId="0" borderId="13" xfId="0" applyFont="1" applyBorder="1" applyAlignment="1" applyProtection="1">
      <alignment horizontal="center" vertical="top" wrapText="1"/>
      <protection locked="0" hidden="1"/>
    </xf>
    <xf numFmtId="0" fontId="18" fillId="0" borderId="15" xfId="0" applyFont="1" applyBorder="1" applyAlignment="1" applyProtection="1">
      <alignment horizontal="center" vertical="top" wrapText="1"/>
      <protection locked="0" hidden="1"/>
    </xf>
    <xf numFmtId="0" fontId="18" fillId="0" borderId="3" xfId="0" applyFont="1" applyBorder="1" applyAlignment="1" applyProtection="1">
      <alignment horizontal="center" vertical="top" wrapText="1"/>
      <protection locked="0" hidden="1"/>
    </xf>
    <xf numFmtId="0" fontId="18" fillId="0" borderId="4" xfId="0" applyFont="1" applyBorder="1" applyAlignment="1" applyProtection="1">
      <alignment horizontal="center" vertical="top" wrapText="1"/>
      <protection locked="0" hidden="1"/>
    </xf>
    <xf numFmtId="0" fontId="18" fillId="0" borderId="5" xfId="0" applyFont="1" applyBorder="1" applyAlignment="1" applyProtection="1">
      <alignment horizontal="center" vertical="top" wrapText="1"/>
      <protection locked="0" hidden="1"/>
    </xf>
    <xf numFmtId="0" fontId="18" fillId="0" borderId="1" xfId="0" applyFont="1" applyBorder="1" applyAlignment="1" applyProtection="1">
      <alignment horizontal="center" vertical="top" wrapText="1"/>
      <protection locked="0" hidden="1"/>
    </xf>
    <xf numFmtId="0" fontId="18" fillId="0" borderId="0" xfId="0" applyFont="1" applyBorder="1" applyAlignment="1" applyProtection="1">
      <alignment horizontal="center" vertical="top" wrapText="1"/>
      <protection locked="0" hidden="1"/>
    </xf>
    <xf numFmtId="0" fontId="18" fillId="0" borderId="2" xfId="0" applyFont="1" applyBorder="1" applyAlignment="1" applyProtection="1">
      <alignment horizontal="center" vertical="top" wrapText="1"/>
      <protection locked="0" hidden="1"/>
    </xf>
    <xf numFmtId="0" fontId="33" fillId="11" borderId="46" xfId="0" applyFont="1" applyFill="1" applyBorder="1" applyAlignment="1" applyProtection="1">
      <alignment horizontal="center" vertical="center" wrapText="1"/>
      <protection locked="0" hidden="1"/>
    </xf>
    <xf numFmtId="0" fontId="33" fillId="11" borderId="24" xfId="0" applyFont="1" applyFill="1" applyBorder="1" applyAlignment="1" applyProtection="1">
      <alignment horizontal="center" vertical="center" wrapText="1"/>
      <protection locked="0" hidden="1"/>
    </xf>
    <xf numFmtId="0" fontId="33" fillId="11" borderId="40" xfId="0" applyFont="1" applyFill="1" applyBorder="1" applyAlignment="1" applyProtection="1">
      <alignment horizontal="center" vertical="center" wrapText="1"/>
      <protection locked="0" hidden="1"/>
    </xf>
    <xf numFmtId="0" fontId="22" fillId="11" borderId="10" xfId="0" applyFont="1" applyFill="1" applyBorder="1" applyAlignment="1" applyProtection="1">
      <alignment horizontal="center" vertical="center" wrapText="1"/>
      <protection locked="0" hidden="1"/>
    </xf>
    <xf numFmtId="0" fontId="22" fillId="11" borderId="6" xfId="0" applyFont="1" applyFill="1" applyBorder="1" applyAlignment="1" applyProtection="1">
      <alignment horizontal="center" vertical="center" wrapText="1"/>
      <protection locked="0" hidden="1"/>
    </xf>
    <xf numFmtId="0" fontId="22" fillId="11" borderId="41" xfId="0" applyFont="1" applyFill="1" applyBorder="1" applyAlignment="1" applyProtection="1">
      <alignment horizontal="center" vertical="center" wrapText="1"/>
      <protection locked="0" hidden="1"/>
    </xf>
    <xf numFmtId="0" fontId="5" fillId="10" borderId="19" xfId="0" applyFont="1" applyFill="1" applyBorder="1" applyAlignment="1" applyProtection="1">
      <alignment horizontal="left" wrapText="1"/>
      <protection locked="0" hidden="1"/>
    </xf>
    <xf numFmtId="0" fontId="5" fillId="10" borderId="20" xfId="0" applyFont="1" applyFill="1" applyBorder="1" applyAlignment="1" applyProtection="1">
      <alignment horizontal="left" wrapText="1"/>
      <protection locked="0" hidden="1"/>
    </xf>
    <xf numFmtId="0" fontId="5" fillId="12" borderId="10" xfId="0" applyFont="1" applyFill="1" applyBorder="1" applyAlignment="1" applyProtection="1">
      <alignment horizontal="left" vertical="center" wrapText="1"/>
      <protection locked="0" hidden="1"/>
    </xf>
    <xf numFmtId="0" fontId="5" fillId="12" borderId="6" xfId="0" applyFont="1" applyFill="1" applyBorder="1" applyAlignment="1" applyProtection="1">
      <alignment horizontal="left" vertical="center" wrapText="1"/>
      <protection locked="0" hidden="1"/>
    </xf>
    <xf numFmtId="0" fontId="5" fillId="12" borderId="41" xfId="0" applyFont="1" applyFill="1" applyBorder="1" applyAlignment="1" applyProtection="1">
      <alignment horizontal="left" vertical="center" wrapText="1"/>
      <protection locked="0" hidden="1"/>
    </xf>
    <xf numFmtId="0" fontId="5" fillId="12" borderId="10" xfId="0" applyFont="1" applyFill="1" applyBorder="1" applyAlignment="1" applyProtection="1">
      <alignment horizontal="left"/>
      <protection locked="0" hidden="1"/>
    </xf>
    <xf numFmtId="0" fontId="5" fillId="12" borderId="6" xfId="0" applyFont="1" applyFill="1" applyBorder="1" applyAlignment="1" applyProtection="1">
      <alignment horizontal="left"/>
      <protection locked="0" hidden="1"/>
    </xf>
    <xf numFmtId="0" fontId="5" fillId="12" borderId="47" xfId="0" applyFont="1" applyFill="1" applyBorder="1" applyAlignment="1" applyProtection="1">
      <alignment horizontal="left"/>
      <protection locked="0" hidden="1"/>
    </xf>
    <xf numFmtId="0" fontId="5" fillId="12" borderId="23" xfId="0" applyFont="1" applyFill="1" applyBorder="1" applyAlignment="1" applyProtection="1">
      <alignment horizontal="left"/>
      <protection locked="0" hidden="1"/>
    </xf>
    <xf numFmtId="0" fontId="5" fillId="12" borderId="23" xfId="0" applyFont="1" applyFill="1" applyBorder="1" applyAlignment="1" applyProtection="1">
      <alignment horizontal="left" vertical="center" wrapText="1"/>
      <protection locked="0" hidden="1"/>
    </xf>
    <xf numFmtId="0" fontId="5" fillId="12" borderId="52" xfId="0" applyFont="1" applyFill="1" applyBorder="1" applyAlignment="1" applyProtection="1">
      <alignment horizontal="left" vertical="center" wrapText="1"/>
      <protection locked="0" hidden="1"/>
    </xf>
    <xf numFmtId="0" fontId="22" fillId="5" borderId="61" xfId="0" applyFont="1" applyFill="1" applyBorder="1" applyAlignment="1" applyProtection="1">
      <alignment horizontal="center" vertical="center" wrapText="1"/>
      <protection locked="0" hidden="1"/>
    </xf>
    <xf numFmtId="0" fontId="22" fillId="5" borderId="32" xfId="0" applyFont="1" applyFill="1" applyBorder="1" applyAlignment="1" applyProtection="1">
      <alignment horizontal="center" vertical="center" wrapText="1"/>
      <protection locked="0" hidden="1"/>
    </xf>
    <xf numFmtId="0" fontId="22" fillId="5" borderId="39" xfId="0" applyFont="1" applyFill="1" applyBorder="1" applyAlignment="1" applyProtection="1">
      <alignment horizontal="center" vertical="center" wrapText="1"/>
      <protection locked="0" hidden="1"/>
    </xf>
  </cellXfs>
  <cellStyles count="4">
    <cellStyle name="Normal" xfId="0" builtinId="0"/>
    <cellStyle name="Normal 2" xfId="2" xr:uid="{00000000-0005-0000-0000-000001000000}"/>
    <cellStyle name="Normal 3" xfId="3" xr:uid="{00000000-0005-0000-0000-000002000000}"/>
    <cellStyle name="Porcentaje" xfId="1" builtinId="5"/>
  </cellStyles>
  <dxfs count="32">
    <dxf>
      <border diagonalUp="0" diagonalDown="0">
        <left style="thin">
          <color indexed="64"/>
        </left>
        <right/>
        <top style="thin">
          <color indexed="64"/>
        </top>
        <bottom style="thin">
          <color indexed="64"/>
        </bottom>
        <vertical/>
        <horizontal/>
      </border>
      <protection locked="1" hidden="1"/>
    </dxf>
    <dxf>
      <border diagonalUp="0" diagonalDown="0">
        <left style="thin">
          <color indexed="64"/>
        </left>
        <right style="thin">
          <color indexed="64"/>
        </right>
        <top style="thin">
          <color indexed="64"/>
        </top>
        <bottom style="thin">
          <color indexed="64"/>
        </bottom>
        <vertical/>
        <horizontal/>
      </border>
      <protection locked="1" hidden="1"/>
    </dxf>
    <dxf>
      <border outline="0">
        <right style="thin">
          <color indexed="64"/>
        </right>
        <bottom style="thin">
          <color indexed="64"/>
        </bottom>
      </border>
    </dxf>
    <dxf>
      <protection locked="1" hidden="1"/>
    </dxf>
    <dxf>
      <protection locked="1" hidden="1"/>
    </dxf>
    <dxf>
      <border diagonalUp="0" diagonalDown="0">
        <left style="thin">
          <color indexed="64"/>
        </left>
        <right style="thin">
          <color indexed="64"/>
        </right>
        <top style="thin">
          <color indexed="64"/>
        </top>
        <bottom style="thin">
          <color indexed="64"/>
        </bottom>
        <vertical/>
        <horizontal/>
      </border>
      <protection locked="1" hidden="1"/>
    </dxf>
    <dxf>
      <border diagonalUp="0" diagonalDown="0">
        <left style="thin">
          <color indexed="64"/>
        </left>
        <right style="thin">
          <color indexed="64"/>
        </right>
        <top style="thin">
          <color indexed="64"/>
        </top>
        <bottom style="thin">
          <color indexed="64"/>
        </bottom>
        <vertical/>
        <horizontal/>
      </border>
      <protection locked="1" hidden="1"/>
    </dxf>
    <dxf>
      <border outline="0">
        <bottom style="thin">
          <color indexed="64"/>
        </bottom>
      </border>
    </dxf>
    <dxf>
      <protection locked="1" hidden="1"/>
    </dxf>
    <dxf>
      <protection locked="1" hidden="1"/>
    </dxf>
    <dxf>
      <protection locked="1" hidden="1"/>
    </dxf>
    <dxf>
      <border diagonalUp="0" diagonalDown="0">
        <left style="thin">
          <color indexed="64"/>
        </left>
        <right style="thin">
          <color indexed="64"/>
        </right>
        <top style="thin">
          <color indexed="64"/>
        </top>
        <bottom style="thin">
          <color indexed="64"/>
        </bottom>
        <vertical/>
        <horizontal/>
      </border>
      <protection locked="1" hidden="1"/>
    </dxf>
    <dxf>
      <protection locked="1" hidden="1"/>
    </dxf>
    <dxf>
      <protection locked="1" hidden="1"/>
    </dxf>
    <dxf>
      <font>
        <b val="0"/>
        <i val="0"/>
        <strike val="0"/>
        <condense val="0"/>
        <extend val="0"/>
        <outline val="0"/>
        <shadow val="0"/>
        <u val="none"/>
        <vertAlign val="baseline"/>
        <sz val="11"/>
        <color auto="1"/>
        <name val="Calibri"/>
        <scheme val="minor"/>
      </font>
      <protection locked="1" hidden="1"/>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horizontal/>
      </border>
      <protection locked="1" hidden="1"/>
    </dxf>
    <dxf>
      <protection locked="1" hidden="1"/>
    </dxf>
    <dxf>
      <protection locked="1" hidden="1"/>
    </dxf>
    <dxf>
      <protection locked="1" hidden="1"/>
    </dxf>
    <dxf>
      <border diagonalUp="0" diagonalDown="0">
        <left style="thin">
          <color indexed="64"/>
        </left>
        <right style="thin">
          <color indexed="64"/>
        </right>
        <top style="thin">
          <color indexed="64"/>
        </top>
        <bottom style="thin">
          <color indexed="64"/>
        </bottom>
        <vertical/>
        <horizontal/>
      </border>
      <protection locked="1" hidden="1"/>
    </dxf>
    <dxf>
      <protection locked="1" hidden="1"/>
    </dxf>
    <dxf>
      <protection locked="1" hidden="1"/>
    </dxf>
    <dxf>
      <protection locked="1" hidden="1"/>
    </dxf>
    <dxf>
      <border diagonalUp="0" diagonalDown="0">
        <left/>
        <right style="thin">
          <color indexed="64"/>
        </right>
        <top style="thin">
          <color indexed="64"/>
        </top>
        <bottom style="thin">
          <color indexed="64"/>
        </bottom>
        <vertical/>
        <horizontal/>
      </border>
      <protection locked="1" hidden="1"/>
    </dxf>
    <dxf>
      <border outline="0">
        <left style="thin">
          <color indexed="64"/>
        </left>
        <top style="thin">
          <color indexed="64"/>
        </top>
      </border>
    </dxf>
    <dxf>
      <protection locked="1" hidden="1"/>
    </dxf>
    <dxf>
      <border outline="0">
        <bottom style="thin">
          <color indexed="64"/>
        </bottom>
      </border>
    </dxf>
    <dxf>
      <border diagonalUp="0" diagonalDown="0">
        <left style="thin">
          <color indexed="64"/>
        </left>
        <right style="thin">
          <color indexed="64"/>
        </right>
        <top/>
        <bottom/>
      </border>
      <protection locked="1" hidden="1"/>
    </dxf>
    <dxf>
      <protection locked="1" hidden="1"/>
    </dxf>
    <dxf>
      <border diagonalUp="0" diagonalDown="0">
        <left style="thin">
          <color indexed="64"/>
        </left>
        <right style="thin">
          <color indexed="64"/>
        </right>
        <top style="thin">
          <color indexed="64"/>
        </top>
        <bottom style="thin">
          <color indexed="64"/>
        </bottom>
        <vertical/>
        <horizontal/>
      </border>
      <protection locked="1" hidden="1"/>
    </dxf>
    <dxf>
      <protection locked="1" hidden="1"/>
    </dxf>
    <dxf>
      <protection locked="1" hidden="1"/>
    </dxf>
  </dxfs>
  <tableStyles count="0" defaultTableStyle="TableStyleMedium9" defaultPivotStyle="PivotStyleLight16"/>
  <colors>
    <mruColors>
      <color rgb="FF339933"/>
      <color rgb="FF0000FF"/>
      <color rgb="FF0000CC"/>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0</xdr:row>
      <xdr:rowOff>57150</xdr:rowOff>
    </xdr:from>
    <xdr:to>
      <xdr:col>2</xdr:col>
      <xdr:colOff>46134</xdr:colOff>
      <xdr:row>2</xdr:row>
      <xdr:rowOff>140335</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304800" y="57150"/>
          <a:ext cx="1033145" cy="445135"/>
        </a:xfrm>
        <a:prstGeom prst="rect">
          <a:avLst/>
        </a:prstGeom>
      </xdr:spPr>
    </xdr:pic>
    <xdr:clientData/>
  </xdr:twoCellAnchor>
  <xdr:twoCellAnchor editAs="oneCell">
    <xdr:from>
      <xdr:col>2</xdr:col>
      <xdr:colOff>267261</xdr:colOff>
      <xdr:row>137</xdr:row>
      <xdr:rowOff>503383</xdr:rowOff>
    </xdr:from>
    <xdr:to>
      <xdr:col>4</xdr:col>
      <xdr:colOff>247649</xdr:colOff>
      <xdr:row>137</xdr:row>
      <xdr:rowOff>1848610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2057961" y="40708408"/>
          <a:ext cx="2142563" cy="13452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scintranet/sptd/segind/PROGRAMAS%20TERRENO/_Sistema_GSI/Codificacion_Archivos_GSI.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digo"/>
    </sheetNames>
    <sheetDataSet>
      <sheetData sheetId="0"/>
      <sheetData sheetId="1">
        <row r="1">
          <cell r="A1" t="str">
            <v>VERSION 4 (20250410)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3" displayName="Table3" ref="A2:B10" totalsRowShown="0" headerRowDxfId="31" dataDxfId="30">
  <autoFilter ref="A2:B10" xr:uid="{00000000-0009-0000-0100-000008000000}"/>
  <tableColumns count="2">
    <tableColumn id="1" xr3:uid="{00000000-0010-0000-0000-000001000000}" name="id" dataDxfId="29"/>
    <tableColumn id="2" xr3:uid="{00000000-0010-0000-0000-000002000000}" name="Vicepresidencia"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1000000}" name="Table4" displayName="Table4" ref="F2:G40" totalsRowShown="0" headerRowDxfId="27" dataDxfId="25" headerRowBorderDxfId="26" tableBorderDxfId="24">
  <autoFilter ref="F2:G40" xr:uid="{00000000-0009-0000-0100-000009000000}"/>
  <tableColumns count="2">
    <tableColumn id="1" xr3:uid="{00000000-0010-0000-0100-000001000000}" name="id" dataDxfId="23"/>
    <tableColumn id="2" xr3:uid="{00000000-0010-0000-0100-000002000000}" name="Gerencia"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2000000}" name="Table5" displayName="Table5" ref="M2:N83" totalsRowShown="0" headerRowDxfId="21" dataDxfId="20">
  <autoFilter ref="M2:N83" xr:uid="{00000000-0009-0000-0100-00000A000000}"/>
  <tableColumns count="2">
    <tableColumn id="1" xr3:uid="{00000000-0010-0000-0200-000001000000}" name="id" dataDxfId="19"/>
    <tableColumn id="2" xr3:uid="{00000000-0010-0000-0200-000002000000}" name="SuperIntendencia" dataDxf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3000000}" name="Table6" displayName="Table6" ref="S2:T155" totalsRowShown="0" headerRowDxfId="17" dataDxfId="16">
  <autoFilter ref="S2:T155" xr:uid="{00000000-0009-0000-0100-00000B000000}"/>
  <tableColumns count="2">
    <tableColumn id="1" xr3:uid="{00000000-0010-0000-0300-000001000000}" name="id" dataDxfId="15"/>
    <tableColumn id="2" xr3:uid="{00000000-0010-0000-0300-000002000000}" name="Supervision" dataDxf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4000000}" name="Table7" displayName="Table7" ref="AB2:AC148" totalsRowShown="0" headerRowDxfId="13" dataDxfId="12">
  <autoFilter ref="AB2:AC148" xr:uid="{00000000-0009-0000-0100-00000C000000}"/>
  <tableColumns count="2">
    <tableColumn id="1" xr3:uid="{00000000-0010-0000-0400-000001000000}" name="id" dataDxfId="11"/>
    <tableColumn id="2" xr3:uid="{00000000-0010-0000-0400-000002000000}" name="Empresa" dataDxfId="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8" displayName="Table8" ref="AG2:AH32" totalsRowShown="0" headerRowDxfId="9" dataDxfId="8" tableBorderDxfId="7">
  <autoFilter ref="AG2:AH32" xr:uid="{00000000-0009-0000-0100-00000D000000}"/>
  <tableColumns count="2">
    <tableColumn id="1" xr3:uid="{00000000-0010-0000-0500-000001000000}" name="id" dataDxfId="6"/>
    <tableColumn id="2" xr3:uid="{00000000-0010-0000-0500-000002000000}" name="Archivo" dataDxfId="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Table9" displayName="Table9" ref="AL2:AM8" totalsRowShown="0" headerRowDxfId="4" dataDxfId="3" tableBorderDxfId="2">
  <autoFilter ref="AL2:AM8" xr:uid="{00000000-0009-0000-0100-00000E000000}"/>
  <tableColumns count="2">
    <tableColumn id="1" xr3:uid="{00000000-0010-0000-0600-000001000000}" name="id" dataDxfId="1"/>
    <tableColumn id="2" xr3:uid="{00000000-0010-0000-0600-000002000000}" name="version"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83"/>
  <sheetViews>
    <sheetView tabSelected="1" view="pageBreakPreview" zoomScale="115" zoomScaleNormal="115" zoomScaleSheetLayoutView="115" zoomScalePageLayoutView="86" workbookViewId="0">
      <selection activeCell="N10" sqref="N10"/>
    </sheetView>
  </sheetViews>
  <sheetFormatPr baseColWidth="10" defaultColWidth="9.109375" defaultRowHeight="13.2" x14ac:dyDescent="0.25"/>
  <cols>
    <col min="1" max="1" width="5.109375" style="23" customWidth="1"/>
    <col min="2" max="2" width="13.5546875" style="23" customWidth="1"/>
    <col min="3" max="3" width="7.5546875" style="23" customWidth="1"/>
    <col min="4" max="4" width="24.88671875" style="23" customWidth="1"/>
    <col min="5" max="5" width="10" style="23" customWidth="1"/>
    <col min="6" max="6" width="9.109375" style="23" customWidth="1"/>
    <col min="7" max="7" width="7.88671875" style="23" customWidth="1"/>
    <col min="8" max="11" width="5.44140625" style="23" customWidth="1"/>
    <col min="12" max="12" width="9.6640625" style="23" customWidth="1"/>
    <col min="13" max="13" width="13.5546875" style="23" customWidth="1"/>
    <col min="14" max="14" width="16.33203125" style="23" customWidth="1"/>
    <col min="15" max="16384" width="9.109375" style="23"/>
  </cols>
  <sheetData>
    <row r="1" spans="1:14" ht="15.75" customHeight="1" x14ac:dyDescent="0.25">
      <c r="A1" s="158"/>
      <c r="B1" s="159"/>
      <c r="C1" s="174" t="s">
        <v>41</v>
      </c>
      <c r="D1" s="175"/>
      <c r="E1" s="175"/>
      <c r="F1" s="175"/>
      <c r="G1" s="175"/>
      <c r="H1" s="175"/>
      <c r="I1" s="175"/>
      <c r="J1" s="175"/>
      <c r="K1" s="175"/>
      <c r="L1" s="175"/>
      <c r="M1" s="175"/>
      <c r="N1" s="167" t="s">
        <v>214</v>
      </c>
    </row>
    <row r="2" spans="1:14" ht="12.75" customHeight="1" x14ac:dyDescent="0.25">
      <c r="A2" s="160"/>
      <c r="B2" s="161"/>
      <c r="C2" s="176"/>
      <c r="D2" s="177"/>
      <c r="E2" s="177"/>
      <c r="F2" s="177"/>
      <c r="G2" s="177"/>
      <c r="H2" s="177"/>
      <c r="I2" s="177"/>
      <c r="J2" s="177"/>
      <c r="K2" s="177"/>
      <c r="L2" s="177"/>
      <c r="M2" s="177"/>
      <c r="N2" s="168"/>
    </row>
    <row r="3" spans="1:14" ht="15" customHeight="1" thickBot="1" x14ac:dyDescent="0.35">
      <c r="A3" s="162"/>
      <c r="B3" s="163"/>
      <c r="C3" s="178"/>
      <c r="D3" s="179"/>
      <c r="E3" s="179"/>
      <c r="F3" s="179"/>
      <c r="G3" s="179"/>
      <c r="H3" s="179"/>
      <c r="I3" s="179"/>
      <c r="J3" s="179"/>
      <c r="K3" s="179"/>
      <c r="L3" s="179"/>
      <c r="M3" s="179"/>
      <c r="N3" s="26" t="s">
        <v>17</v>
      </c>
    </row>
    <row r="4" spans="1:14" ht="4.5" customHeight="1" x14ac:dyDescent="0.3">
      <c r="A4" s="21"/>
      <c r="B4" s="27"/>
      <c r="C4" s="22"/>
      <c r="D4" s="22"/>
      <c r="E4" s="22"/>
      <c r="F4" s="22"/>
      <c r="G4" s="22"/>
      <c r="H4" s="22"/>
      <c r="I4" s="22"/>
      <c r="J4" s="22"/>
      <c r="K4" s="22"/>
      <c r="L4" s="22"/>
      <c r="M4" s="22"/>
      <c r="N4" s="28"/>
    </row>
    <row r="5" spans="1:14" ht="6.75" customHeight="1" thickBot="1" x14ac:dyDescent="0.35">
      <c r="A5" s="24"/>
      <c r="B5" s="29"/>
      <c r="C5" s="25"/>
      <c r="D5" s="25"/>
      <c r="E5" s="25"/>
      <c r="F5" s="25"/>
      <c r="G5" s="25"/>
      <c r="H5" s="25"/>
      <c r="I5" s="25"/>
      <c r="J5" s="25"/>
      <c r="K5" s="25"/>
      <c r="L5" s="25"/>
      <c r="M5" s="25"/>
      <c r="N5" s="28"/>
    </row>
    <row r="6" spans="1:14" ht="19.5" customHeight="1" thickBot="1" x14ac:dyDescent="0.3">
      <c r="A6" s="164" t="s">
        <v>35</v>
      </c>
      <c r="B6" s="165"/>
      <c r="C6" s="165"/>
      <c r="D6" s="165"/>
      <c r="E6" s="165"/>
      <c r="F6" s="165"/>
      <c r="G6" s="165"/>
      <c r="H6" s="165"/>
      <c r="I6" s="165"/>
      <c r="J6" s="165"/>
      <c r="K6" s="165"/>
      <c r="L6" s="165"/>
      <c r="M6" s="165"/>
      <c r="N6" s="166"/>
    </row>
    <row r="7" spans="1:14" ht="7.5" customHeight="1" x14ac:dyDescent="0.3">
      <c r="A7" s="30"/>
      <c r="B7" s="31"/>
      <c r="C7" s="31"/>
      <c r="D7" s="32"/>
      <c r="E7" s="33"/>
      <c r="F7" s="31"/>
      <c r="G7" s="32"/>
      <c r="H7" s="32"/>
      <c r="I7" s="32"/>
      <c r="J7" s="31"/>
      <c r="K7" s="31"/>
      <c r="L7" s="31"/>
      <c r="M7" s="31"/>
      <c r="N7" s="33"/>
    </row>
    <row r="8" spans="1:14" ht="24.75" customHeight="1" x14ac:dyDescent="0.25">
      <c r="A8" s="172" t="s">
        <v>45</v>
      </c>
      <c r="B8" s="173"/>
      <c r="C8" s="182"/>
      <c r="D8" s="182"/>
      <c r="E8" s="183"/>
      <c r="F8" s="186" t="s">
        <v>40</v>
      </c>
      <c r="G8" s="187"/>
      <c r="H8" s="180"/>
      <c r="I8" s="180"/>
      <c r="J8" s="180"/>
      <c r="K8" s="180"/>
      <c r="L8" s="180"/>
      <c r="M8" s="78" t="s">
        <v>28</v>
      </c>
      <c r="N8" s="34"/>
    </row>
    <row r="9" spans="1:14" ht="15.75" customHeight="1" x14ac:dyDescent="0.25">
      <c r="A9" s="172" t="s">
        <v>46</v>
      </c>
      <c r="B9" s="173"/>
      <c r="C9" s="182"/>
      <c r="D9" s="182"/>
      <c r="E9" s="183"/>
      <c r="F9" s="186" t="s">
        <v>48</v>
      </c>
      <c r="G9" s="187"/>
      <c r="H9" s="184"/>
      <c r="I9" s="184"/>
      <c r="J9" s="184"/>
      <c r="K9" s="184"/>
      <c r="L9" s="184"/>
      <c r="M9" s="184"/>
      <c r="N9" s="185"/>
    </row>
    <row r="10" spans="1:14" ht="21" customHeight="1" x14ac:dyDescent="0.25">
      <c r="A10" s="172" t="s">
        <v>47</v>
      </c>
      <c r="B10" s="173"/>
      <c r="C10" s="182"/>
      <c r="D10" s="182"/>
      <c r="E10" s="183"/>
      <c r="F10" s="188" t="s">
        <v>911</v>
      </c>
      <c r="G10" s="189"/>
      <c r="H10" s="181"/>
      <c r="I10" s="181"/>
      <c r="J10" s="181"/>
      <c r="K10" s="181"/>
      <c r="L10" s="181"/>
      <c r="M10" s="79" t="s">
        <v>287</v>
      </c>
      <c r="N10" s="77" t="str">
        <f>IF(ISBLANK(C8),"",CONCATENATE("V00","-G",F11,"-S",G11,"-SP",H11,"-E000","-A01","-VR00","-F",TEXT(H10, "yyyymmdd")))</f>
        <v/>
      </c>
    </row>
    <row r="11" spans="1:14" ht="6" customHeight="1" thickBot="1" x14ac:dyDescent="0.3">
      <c r="A11" s="35"/>
      <c r="B11" s="36"/>
      <c r="C11" s="36"/>
      <c r="D11" s="37"/>
      <c r="E11" s="38"/>
      <c r="F11" s="76" t="str">
        <f>IFERROR(INDEX(Sheet1!F3:F16, MATCH(C8, Sheet1!E11:F11:G16, 0)),"")</f>
        <v/>
      </c>
      <c r="G11" s="76" t="str">
        <f>IFERROR(INDEX(Sheet1!M3:M43, MATCH(C9, Sheet1!N3:N43, 0)),"")</f>
        <v/>
      </c>
      <c r="H11" s="76" t="str">
        <f>IFERROR(INDEX(Sheet1!S3:S149, MATCH(H8, Sheet1!T3:T149, 0)),"")</f>
        <v/>
      </c>
      <c r="I11" s="75"/>
      <c r="J11" s="75"/>
      <c r="K11" s="75"/>
      <c r="L11" s="75"/>
      <c r="M11" s="75"/>
      <c r="N11" s="38"/>
    </row>
    <row r="12" spans="1:14" ht="19.5" customHeight="1" thickBot="1" x14ac:dyDescent="0.3">
      <c r="A12" s="169" t="s">
        <v>42</v>
      </c>
      <c r="B12" s="170"/>
      <c r="C12" s="170"/>
      <c r="D12" s="170"/>
      <c r="E12" s="170"/>
      <c r="F12" s="170"/>
      <c r="G12" s="170"/>
      <c r="H12" s="170"/>
      <c r="I12" s="170"/>
      <c r="J12" s="170"/>
      <c r="K12" s="170"/>
      <c r="L12" s="170"/>
      <c r="M12" s="170"/>
      <c r="N12" s="171"/>
    </row>
    <row r="13" spans="1:14" ht="18" customHeight="1" thickBot="1" x14ac:dyDescent="0.3">
      <c r="A13" s="169" t="s">
        <v>20</v>
      </c>
      <c r="B13" s="170"/>
      <c r="C13" s="170"/>
      <c r="D13" s="170"/>
      <c r="E13" s="171"/>
      <c r="F13" s="169" t="s">
        <v>19</v>
      </c>
      <c r="G13" s="170"/>
      <c r="H13" s="170"/>
      <c r="I13" s="170"/>
      <c r="J13" s="170"/>
      <c r="K13" s="170"/>
      <c r="L13" s="170"/>
      <c r="M13" s="170"/>
      <c r="N13" s="39" t="s">
        <v>18</v>
      </c>
    </row>
    <row r="14" spans="1:14" ht="15" customHeight="1" x14ac:dyDescent="0.3">
      <c r="A14" s="40" t="s">
        <v>29</v>
      </c>
      <c r="B14" s="225"/>
      <c r="C14" s="226"/>
      <c r="D14" s="226"/>
      <c r="E14" s="227"/>
      <c r="F14" s="228"/>
      <c r="G14" s="229"/>
      <c r="H14" s="229"/>
      <c r="I14" s="229"/>
      <c r="J14" s="229"/>
      <c r="K14" s="229"/>
      <c r="L14" s="229"/>
      <c r="M14" s="229"/>
      <c r="N14" s="41"/>
    </row>
    <row r="15" spans="1:14" ht="15" customHeight="1" x14ac:dyDescent="0.25">
      <c r="A15" s="42" t="s">
        <v>30</v>
      </c>
      <c r="F15" s="230"/>
      <c r="G15" s="231"/>
      <c r="H15" s="231"/>
      <c r="I15" s="231"/>
      <c r="J15" s="231"/>
      <c r="K15" s="231"/>
      <c r="L15" s="231"/>
      <c r="M15" s="231"/>
      <c r="N15" s="43"/>
    </row>
    <row r="16" spans="1:14" ht="15" customHeight="1" x14ac:dyDescent="0.3">
      <c r="A16" s="42" t="s">
        <v>31</v>
      </c>
      <c r="B16" s="225"/>
      <c r="C16" s="226"/>
      <c r="D16" s="226"/>
      <c r="E16" s="227"/>
      <c r="F16" s="230"/>
      <c r="G16" s="231"/>
      <c r="H16" s="231"/>
      <c r="I16" s="231"/>
      <c r="J16" s="231"/>
      <c r="K16" s="231"/>
      <c r="L16" s="231"/>
      <c r="M16" s="231"/>
      <c r="N16" s="43"/>
    </row>
    <row r="17" spans="1:14" ht="15" customHeight="1" x14ac:dyDescent="0.3">
      <c r="A17" s="42" t="s">
        <v>32</v>
      </c>
      <c r="B17" s="225"/>
      <c r="C17" s="226"/>
      <c r="D17" s="226"/>
      <c r="E17" s="227"/>
      <c r="F17" s="230"/>
      <c r="G17" s="231"/>
      <c r="H17" s="231"/>
      <c r="I17" s="231"/>
      <c r="J17" s="231"/>
      <c r="K17" s="231"/>
      <c r="L17" s="231"/>
      <c r="M17" s="231"/>
      <c r="N17" s="43"/>
    </row>
    <row r="18" spans="1:14" ht="15" customHeight="1" x14ac:dyDescent="0.3">
      <c r="A18" s="42" t="s">
        <v>33</v>
      </c>
      <c r="B18" s="225"/>
      <c r="C18" s="226"/>
      <c r="D18" s="226"/>
      <c r="E18" s="227"/>
      <c r="F18" s="230"/>
      <c r="G18" s="231"/>
      <c r="H18" s="231"/>
      <c r="I18" s="231"/>
      <c r="J18" s="231"/>
      <c r="K18" s="231"/>
      <c r="L18" s="231"/>
      <c r="M18" s="231"/>
      <c r="N18" s="43"/>
    </row>
    <row r="19" spans="1:14" ht="15" customHeight="1" x14ac:dyDescent="0.3">
      <c r="A19" s="42" t="s">
        <v>34</v>
      </c>
      <c r="B19" s="225"/>
      <c r="C19" s="226"/>
      <c r="D19" s="226"/>
      <c r="E19" s="227"/>
      <c r="F19" s="230"/>
      <c r="G19" s="231"/>
      <c r="H19" s="231"/>
      <c r="I19" s="231"/>
      <c r="J19" s="231"/>
      <c r="K19" s="231"/>
      <c r="L19" s="231"/>
      <c r="M19" s="231"/>
      <c r="N19" s="43"/>
    </row>
    <row r="20" spans="1:14" ht="3.75" customHeight="1" thickBot="1" x14ac:dyDescent="0.35">
      <c r="A20" s="44"/>
      <c r="B20" s="45"/>
      <c r="C20" s="45"/>
      <c r="D20" s="45"/>
      <c r="E20" s="45"/>
      <c r="F20" s="45"/>
      <c r="G20" s="45"/>
      <c r="H20" s="45"/>
      <c r="I20" s="45"/>
      <c r="J20" s="45"/>
      <c r="K20" s="45"/>
      <c r="L20" s="45"/>
      <c r="M20" s="45"/>
      <c r="N20" s="28"/>
    </row>
    <row r="21" spans="1:14" ht="16.5" customHeight="1" thickBot="1" x14ac:dyDescent="0.3">
      <c r="A21" s="169" t="s">
        <v>201</v>
      </c>
      <c r="B21" s="170"/>
      <c r="C21" s="170"/>
      <c r="D21" s="170"/>
      <c r="E21" s="170"/>
      <c r="F21" s="170"/>
      <c r="G21" s="246" t="s">
        <v>229</v>
      </c>
      <c r="H21" s="247"/>
      <c r="I21" s="247"/>
      <c r="J21" s="247"/>
      <c r="K21" s="247"/>
      <c r="L21" s="247"/>
      <c r="M21" s="247"/>
      <c r="N21" s="248"/>
    </row>
    <row r="22" spans="1:14" ht="14.4" customHeight="1" x14ac:dyDescent="0.25">
      <c r="A22" s="190" t="s">
        <v>2</v>
      </c>
      <c r="B22" s="191"/>
      <c r="C22" s="263" t="s">
        <v>0</v>
      </c>
      <c r="D22" s="264"/>
      <c r="E22" s="264"/>
      <c r="F22" s="265"/>
      <c r="G22" s="249" t="s">
        <v>230</v>
      </c>
      <c r="H22" s="250"/>
      <c r="I22" s="250"/>
      <c r="J22" s="250"/>
      <c r="K22" s="250"/>
      <c r="L22" s="250" t="s">
        <v>231</v>
      </c>
      <c r="M22" s="250"/>
      <c r="N22" s="251"/>
    </row>
    <row r="23" spans="1:14" ht="28.5" customHeight="1" x14ac:dyDescent="0.3">
      <c r="A23" s="192">
        <v>0</v>
      </c>
      <c r="B23" s="193"/>
      <c r="C23" s="232" t="s">
        <v>225</v>
      </c>
      <c r="D23" s="233"/>
      <c r="E23" s="233"/>
      <c r="F23" s="233"/>
      <c r="G23" s="254" t="s">
        <v>232</v>
      </c>
      <c r="H23" s="255"/>
      <c r="I23" s="255"/>
      <c r="J23" s="255"/>
      <c r="K23" s="255"/>
      <c r="L23" s="255" t="s">
        <v>233</v>
      </c>
      <c r="M23" s="255"/>
      <c r="N23" s="256"/>
    </row>
    <row r="24" spans="1:14" ht="27.6" customHeight="1" x14ac:dyDescent="0.3">
      <c r="A24" s="192">
        <v>1</v>
      </c>
      <c r="B24" s="193"/>
      <c r="C24" s="232" t="s">
        <v>226</v>
      </c>
      <c r="D24" s="233"/>
      <c r="E24" s="233"/>
      <c r="F24" s="233"/>
      <c r="G24" s="254" t="s">
        <v>234</v>
      </c>
      <c r="H24" s="255"/>
      <c r="I24" s="255"/>
      <c r="J24" s="255"/>
      <c r="K24" s="255"/>
      <c r="L24" s="255" t="s">
        <v>235</v>
      </c>
      <c r="M24" s="255"/>
      <c r="N24" s="256"/>
    </row>
    <row r="25" spans="1:14" ht="29.4" customHeight="1" x14ac:dyDescent="0.3">
      <c r="A25" s="192">
        <v>2</v>
      </c>
      <c r="B25" s="193"/>
      <c r="C25" s="232" t="s">
        <v>227</v>
      </c>
      <c r="D25" s="233"/>
      <c r="E25" s="233"/>
      <c r="F25" s="233"/>
      <c r="G25" s="254" t="s">
        <v>236</v>
      </c>
      <c r="H25" s="255"/>
      <c r="I25" s="255"/>
      <c r="J25" s="255"/>
      <c r="K25" s="255"/>
      <c r="L25" s="255" t="s">
        <v>237</v>
      </c>
      <c r="M25" s="255"/>
      <c r="N25" s="256"/>
    </row>
    <row r="26" spans="1:14" ht="29.4" customHeight="1" x14ac:dyDescent="0.3">
      <c r="A26" s="192">
        <v>3</v>
      </c>
      <c r="B26" s="193"/>
      <c r="C26" s="232" t="s">
        <v>228</v>
      </c>
      <c r="D26" s="233"/>
      <c r="E26" s="233"/>
      <c r="F26" s="233"/>
      <c r="G26" s="254" t="s">
        <v>238</v>
      </c>
      <c r="H26" s="255"/>
      <c r="I26" s="255"/>
      <c r="J26" s="255"/>
      <c r="K26" s="255"/>
      <c r="L26" s="255" t="s">
        <v>239</v>
      </c>
      <c r="M26" s="255"/>
      <c r="N26" s="256"/>
    </row>
    <row r="27" spans="1:14" ht="15" customHeight="1" x14ac:dyDescent="0.3">
      <c r="A27" s="192" t="s">
        <v>16</v>
      </c>
      <c r="B27" s="193"/>
      <c r="C27" s="232" t="s">
        <v>63</v>
      </c>
      <c r="D27" s="233"/>
      <c r="E27" s="233"/>
      <c r="F27" s="233"/>
      <c r="G27" s="257"/>
      <c r="H27" s="258"/>
      <c r="I27" s="258"/>
      <c r="J27" s="258"/>
      <c r="K27" s="258"/>
      <c r="L27" s="255" t="s">
        <v>240</v>
      </c>
      <c r="M27" s="255"/>
      <c r="N27" s="256"/>
    </row>
    <row r="28" spans="1:14" ht="28.5" customHeight="1" thickBot="1" x14ac:dyDescent="0.35">
      <c r="A28" s="199" t="s">
        <v>70</v>
      </c>
      <c r="B28" s="200"/>
      <c r="C28" s="252" t="s">
        <v>208</v>
      </c>
      <c r="D28" s="253"/>
      <c r="E28" s="253"/>
      <c r="F28" s="253"/>
      <c r="G28" s="259"/>
      <c r="H28" s="260"/>
      <c r="I28" s="260"/>
      <c r="J28" s="260"/>
      <c r="K28" s="260"/>
      <c r="L28" s="261" t="s">
        <v>241</v>
      </c>
      <c r="M28" s="261"/>
      <c r="N28" s="262"/>
    </row>
    <row r="29" spans="1:14" ht="3" customHeight="1" thickBot="1" x14ac:dyDescent="0.35">
      <c r="A29" s="44"/>
      <c r="B29" s="45"/>
      <c r="C29" s="45"/>
      <c r="D29" s="45"/>
      <c r="E29" s="45"/>
      <c r="F29" s="45"/>
      <c r="G29" s="45"/>
      <c r="H29" s="45"/>
      <c r="I29" s="45"/>
      <c r="J29" s="45"/>
      <c r="K29" s="45"/>
      <c r="L29" s="45"/>
      <c r="M29" s="45"/>
      <c r="N29" s="28"/>
    </row>
    <row r="30" spans="1:14" ht="16.5" customHeight="1" x14ac:dyDescent="0.25">
      <c r="A30" s="194" t="s">
        <v>43</v>
      </c>
      <c r="B30" s="195"/>
      <c r="C30" s="195"/>
      <c r="D30" s="195"/>
      <c r="E30" s="195"/>
      <c r="F30" s="195"/>
      <c r="G30" s="195"/>
      <c r="H30" s="195"/>
      <c r="I30" s="195"/>
      <c r="J30" s="195"/>
      <c r="K30" s="195"/>
      <c r="L30" s="195"/>
      <c r="M30" s="195"/>
      <c r="N30" s="196"/>
    </row>
    <row r="31" spans="1:14" ht="26.25" customHeight="1" thickBot="1" x14ac:dyDescent="0.3">
      <c r="A31" s="197" t="s">
        <v>38</v>
      </c>
      <c r="B31" s="198"/>
      <c r="C31" s="198"/>
      <c r="D31" s="198"/>
      <c r="E31" s="198"/>
      <c r="F31" s="207" t="s">
        <v>37</v>
      </c>
      <c r="G31" s="207"/>
      <c r="H31" s="207"/>
      <c r="I31" s="207"/>
      <c r="J31" s="207"/>
      <c r="K31" s="207"/>
      <c r="L31" s="207"/>
      <c r="M31" s="207"/>
      <c r="N31" s="46">
        <f>(F32+F47+F71+F82+F95+F145+F156)/(E32+E47+E71+E82+E95+E145+E156)</f>
        <v>0</v>
      </c>
    </row>
    <row r="32" spans="1:14" ht="18" customHeight="1" x14ac:dyDescent="0.25">
      <c r="A32" s="95" t="s">
        <v>3</v>
      </c>
      <c r="B32" s="96"/>
      <c r="C32" s="97"/>
      <c r="D32" s="47" t="s">
        <v>44</v>
      </c>
      <c r="E32" s="48">
        <f>COUNTIF(F34:F46,"&lt;&gt;"&amp;$A$27)*3</f>
        <v>39</v>
      </c>
      <c r="F32" s="134">
        <f>SUM(F34:F46)</f>
        <v>0</v>
      </c>
      <c r="G32" s="89" t="s">
        <v>1</v>
      </c>
      <c r="H32" s="90"/>
      <c r="I32" s="90"/>
      <c r="J32" s="90"/>
      <c r="K32" s="90"/>
      <c r="L32" s="90"/>
      <c r="M32" s="90"/>
      <c r="N32" s="91"/>
    </row>
    <row r="33" spans="1:14" ht="18" customHeight="1" thickBot="1" x14ac:dyDescent="0.3">
      <c r="A33" s="98"/>
      <c r="B33" s="99"/>
      <c r="C33" s="100"/>
      <c r="D33" s="49" t="s">
        <v>36</v>
      </c>
      <c r="E33" s="50">
        <f>F32/E32</f>
        <v>0</v>
      </c>
      <c r="F33" s="135"/>
      <c r="G33" s="92"/>
      <c r="H33" s="93"/>
      <c r="I33" s="93"/>
      <c r="J33" s="93"/>
      <c r="K33" s="93"/>
      <c r="L33" s="93"/>
      <c r="M33" s="93"/>
      <c r="N33" s="94"/>
    </row>
    <row r="34" spans="1:14" ht="26.25" customHeight="1" x14ac:dyDescent="0.25">
      <c r="A34" s="51" t="s">
        <v>4</v>
      </c>
      <c r="B34" s="101" t="s">
        <v>64</v>
      </c>
      <c r="C34" s="101"/>
      <c r="D34" s="101"/>
      <c r="E34" s="101"/>
      <c r="F34" s="52"/>
      <c r="G34" s="201"/>
      <c r="H34" s="202"/>
      <c r="I34" s="202"/>
      <c r="J34" s="203"/>
      <c r="K34" s="203"/>
      <c r="L34" s="203"/>
      <c r="M34" s="203"/>
      <c r="N34" s="204"/>
    </row>
    <row r="35" spans="1:14" ht="26.25" customHeight="1" x14ac:dyDescent="0.25">
      <c r="A35" s="51" t="s">
        <v>5</v>
      </c>
      <c r="B35" s="119" t="s">
        <v>65</v>
      </c>
      <c r="C35" s="120"/>
      <c r="D35" s="120"/>
      <c r="E35" s="121"/>
      <c r="F35" s="53"/>
      <c r="G35" s="102"/>
      <c r="H35" s="103"/>
      <c r="I35" s="103"/>
      <c r="J35" s="103"/>
      <c r="K35" s="103"/>
      <c r="L35" s="103"/>
      <c r="M35" s="103"/>
      <c r="N35" s="205"/>
    </row>
    <row r="36" spans="1:14" ht="45.6" customHeight="1" x14ac:dyDescent="0.25">
      <c r="A36" s="51" t="s">
        <v>6</v>
      </c>
      <c r="B36" s="222" t="s">
        <v>220</v>
      </c>
      <c r="C36" s="223"/>
      <c r="D36" s="223"/>
      <c r="E36" s="224"/>
      <c r="F36" s="53"/>
      <c r="G36" s="102"/>
      <c r="H36" s="103"/>
      <c r="I36" s="103"/>
      <c r="J36" s="103"/>
      <c r="K36" s="103"/>
      <c r="L36" s="103"/>
      <c r="M36" s="103"/>
      <c r="N36" s="205"/>
    </row>
    <row r="37" spans="1:14" ht="26.25" customHeight="1" x14ac:dyDescent="0.25">
      <c r="A37" s="51" t="s">
        <v>7</v>
      </c>
      <c r="B37" s="119" t="s">
        <v>66</v>
      </c>
      <c r="C37" s="120"/>
      <c r="D37" s="120"/>
      <c r="E37" s="121"/>
      <c r="F37" s="53"/>
      <c r="G37" s="102"/>
      <c r="H37" s="103"/>
      <c r="I37" s="103"/>
      <c r="J37" s="103"/>
      <c r="K37" s="103"/>
      <c r="L37" s="103"/>
      <c r="M37" s="103"/>
      <c r="N37" s="205"/>
    </row>
    <row r="38" spans="1:14" ht="26.25" customHeight="1" x14ac:dyDescent="0.25">
      <c r="A38" s="51" t="s">
        <v>8</v>
      </c>
      <c r="B38" s="136" t="s">
        <v>49</v>
      </c>
      <c r="C38" s="136"/>
      <c r="D38" s="136"/>
      <c r="E38" s="136"/>
      <c r="F38" s="53"/>
      <c r="G38" s="102"/>
      <c r="H38" s="103"/>
      <c r="I38" s="103"/>
      <c r="J38" s="104"/>
      <c r="K38" s="104"/>
      <c r="L38" s="104"/>
      <c r="M38" s="104"/>
      <c r="N38" s="105"/>
    </row>
    <row r="39" spans="1:14" ht="26.25" customHeight="1" x14ac:dyDescent="0.25">
      <c r="A39" s="51" t="s">
        <v>9</v>
      </c>
      <c r="B39" s="206" t="s">
        <v>206</v>
      </c>
      <c r="C39" s="136"/>
      <c r="D39" s="136"/>
      <c r="E39" s="136"/>
      <c r="F39" s="53"/>
      <c r="G39" s="102"/>
      <c r="H39" s="103"/>
      <c r="I39" s="103"/>
      <c r="J39" s="104"/>
      <c r="K39" s="104"/>
      <c r="L39" s="104"/>
      <c r="M39" s="104"/>
      <c r="N39" s="105"/>
    </row>
    <row r="40" spans="1:14" ht="26.25" customHeight="1" x14ac:dyDescent="0.25">
      <c r="A40" s="51" t="s">
        <v>10</v>
      </c>
      <c r="B40" s="206" t="s">
        <v>67</v>
      </c>
      <c r="C40" s="136"/>
      <c r="D40" s="136"/>
      <c r="E40" s="136"/>
      <c r="F40" s="53"/>
      <c r="G40" s="102"/>
      <c r="H40" s="103"/>
      <c r="I40" s="103"/>
      <c r="J40" s="104"/>
      <c r="K40" s="104"/>
      <c r="L40" s="104"/>
      <c r="M40" s="104"/>
      <c r="N40" s="105"/>
    </row>
    <row r="41" spans="1:14" ht="26.25" customHeight="1" x14ac:dyDescent="0.25">
      <c r="A41" s="51" t="s">
        <v>11</v>
      </c>
      <c r="B41" s="136" t="s">
        <v>68</v>
      </c>
      <c r="C41" s="136"/>
      <c r="D41" s="136"/>
      <c r="E41" s="136"/>
      <c r="F41" s="53"/>
      <c r="G41" s="102"/>
      <c r="H41" s="103"/>
      <c r="I41" s="103"/>
      <c r="J41" s="104"/>
      <c r="K41" s="104"/>
      <c r="L41" s="104"/>
      <c r="M41" s="104"/>
      <c r="N41" s="105"/>
    </row>
    <row r="42" spans="1:14" ht="26.25" customHeight="1" x14ac:dyDescent="0.25">
      <c r="A42" s="51" t="s">
        <v>12</v>
      </c>
      <c r="B42" s="136" t="s">
        <v>69</v>
      </c>
      <c r="C42" s="136"/>
      <c r="D42" s="136"/>
      <c r="E42" s="136"/>
      <c r="F42" s="53"/>
      <c r="G42" s="102"/>
      <c r="H42" s="103"/>
      <c r="I42" s="103"/>
      <c r="J42" s="104"/>
      <c r="K42" s="104"/>
      <c r="L42" s="104"/>
      <c r="M42" s="104"/>
      <c r="N42" s="105"/>
    </row>
    <row r="43" spans="1:14" ht="18" customHeight="1" x14ac:dyDescent="0.25">
      <c r="A43" s="51" t="s">
        <v>13</v>
      </c>
      <c r="B43" s="136" t="s">
        <v>71</v>
      </c>
      <c r="C43" s="136"/>
      <c r="D43" s="136"/>
      <c r="E43" s="136"/>
      <c r="F43" s="53"/>
      <c r="G43" s="102"/>
      <c r="H43" s="103"/>
      <c r="I43" s="103"/>
      <c r="J43" s="104"/>
      <c r="K43" s="104"/>
      <c r="L43" s="104"/>
      <c r="M43" s="104"/>
      <c r="N43" s="105"/>
    </row>
    <row r="44" spans="1:14" ht="27.75" customHeight="1" x14ac:dyDescent="0.25">
      <c r="A44" s="51" t="s">
        <v>14</v>
      </c>
      <c r="B44" s="136" t="s">
        <v>72</v>
      </c>
      <c r="C44" s="136"/>
      <c r="D44" s="136"/>
      <c r="E44" s="136"/>
      <c r="F44" s="53"/>
      <c r="G44" s="102"/>
      <c r="H44" s="103"/>
      <c r="I44" s="103"/>
      <c r="J44" s="104"/>
      <c r="K44" s="104"/>
      <c r="L44" s="104"/>
      <c r="M44" s="104"/>
      <c r="N44" s="105"/>
    </row>
    <row r="45" spans="1:14" ht="27.75" customHeight="1" x14ac:dyDescent="0.25">
      <c r="A45" s="51" t="s">
        <v>136</v>
      </c>
      <c r="B45" s="136" t="s">
        <v>73</v>
      </c>
      <c r="C45" s="136"/>
      <c r="D45" s="136"/>
      <c r="E45" s="136"/>
      <c r="F45" s="53"/>
      <c r="G45" s="122"/>
      <c r="H45" s="122"/>
      <c r="I45" s="122"/>
      <c r="J45" s="123"/>
      <c r="K45" s="123"/>
      <c r="L45" s="123"/>
      <c r="M45" s="123"/>
      <c r="N45" s="130"/>
    </row>
    <row r="46" spans="1:14" ht="27.75" customHeight="1" thickBot="1" x14ac:dyDescent="0.3">
      <c r="A46" s="51" t="s">
        <v>137</v>
      </c>
      <c r="B46" s="136" t="s">
        <v>74</v>
      </c>
      <c r="C46" s="136"/>
      <c r="D46" s="136"/>
      <c r="E46" s="136"/>
      <c r="F46" s="54"/>
      <c r="G46" s="137"/>
      <c r="H46" s="137"/>
      <c r="I46" s="137"/>
      <c r="J46" s="138"/>
      <c r="K46" s="138"/>
      <c r="L46" s="138"/>
      <c r="M46" s="138"/>
      <c r="N46" s="139"/>
    </row>
    <row r="47" spans="1:14" ht="22.5" customHeight="1" x14ac:dyDescent="0.25">
      <c r="A47" s="95" t="s">
        <v>23</v>
      </c>
      <c r="B47" s="96"/>
      <c r="C47" s="97"/>
      <c r="D47" s="47" t="s">
        <v>44</v>
      </c>
      <c r="E47" s="48">
        <f>((COUNTIF(F50:F55,"&lt;&gt;"&amp;$A$27)*3)+(COUNTIF(F67:F70,"&lt;&gt;"&amp;$A$27)*3)+(COUNTIF(F57:F65,"&lt;&gt;"&amp;$A$27)*3))</f>
        <v>57</v>
      </c>
      <c r="F47" s="134">
        <f>F49+F56+F66</f>
        <v>0</v>
      </c>
      <c r="G47" s="89" t="s">
        <v>1</v>
      </c>
      <c r="H47" s="90"/>
      <c r="I47" s="90"/>
      <c r="J47" s="90"/>
      <c r="K47" s="90"/>
      <c r="L47" s="90"/>
      <c r="M47" s="90"/>
      <c r="N47" s="91"/>
    </row>
    <row r="48" spans="1:14" ht="22.5" customHeight="1" thickBot="1" x14ac:dyDescent="0.3">
      <c r="A48" s="98"/>
      <c r="B48" s="99"/>
      <c r="C48" s="100"/>
      <c r="D48" s="49" t="s">
        <v>36</v>
      </c>
      <c r="E48" s="50">
        <f>F47/E47</f>
        <v>0</v>
      </c>
      <c r="F48" s="135"/>
      <c r="G48" s="92"/>
      <c r="H48" s="93"/>
      <c r="I48" s="93"/>
      <c r="J48" s="93"/>
      <c r="K48" s="93"/>
      <c r="L48" s="93"/>
      <c r="M48" s="93"/>
      <c r="N48" s="94"/>
    </row>
    <row r="49" spans="1:14" ht="22.5" customHeight="1" x14ac:dyDescent="0.25">
      <c r="A49" s="131" t="s">
        <v>39</v>
      </c>
      <c r="B49" s="132"/>
      <c r="C49" s="132"/>
      <c r="D49" s="132"/>
      <c r="E49" s="133"/>
      <c r="F49" s="55">
        <f>SUM(F50:F55)</f>
        <v>0</v>
      </c>
      <c r="G49" s="109"/>
      <c r="H49" s="110"/>
      <c r="I49" s="110"/>
      <c r="J49" s="110"/>
      <c r="K49" s="110"/>
      <c r="L49" s="110"/>
      <c r="M49" s="110"/>
      <c r="N49" s="111"/>
    </row>
    <row r="50" spans="1:14" ht="26.25" customHeight="1" x14ac:dyDescent="0.25">
      <c r="A50" s="51" t="s">
        <v>85</v>
      </c>
      <c r="B50" s="112" t="s">
        <v>249</v>
      </c>
      <c r="C50" s="112"/>
      <c r="D50" s="112"/>
      <c r="E50" s="112"/>
      <c r="F50" s="53"/>
      <c r="G50" s="102"/>
      <c r="H50" s="103"/>
      <c r="I50" s="103"/>
      <c r="J50" s="104"/>
      <c r="K50" s="104"/>
      <c r="L50" s="104"/>
      <c r="M50" s="104"/>
      <c r="N50" s="105"/>
    </row>
    <row r="51" spans="1:14" ht="39" customHeight="1" x14ac:dyDescent="0.25">
      <c r="A51" s="51" t="s">
        <v>86</v>
      </c>
      <c r="B51" s="101" t="s">
        <v>255</v>
      </c>
      <c r="C51" s="101"/>
      <c r="D51" s="101"/>
      <c r="E51" s="101"/>
      <c r="F51" s="53"/>
      <c r="G51" s="102"/>
      <c r="H51" s="103"/>
      <c r="I51" s="103"/>
      <c r="J51" s="104"/>
      <c r="K51" s="104"/>
      <c r="L51" s="104"/>
      <c r="M51" s="104"/>
      <c r="N51" s="105"/>
    </row>
    <row r="52" spans="1:14" ht="26.25" customHeight="1" x14ac:dyDescent="0.25">
      <c r="A52" s="51" t="s">
        <v>87</v>
      </c>
      <c r="B52" s="112" t="s">
        <v>217</v>
      </c>
      <c r="C52" s="112"/>
      <c r="D52" s="112"/>
      <c r="E52" s="112"/>
      <c r="F52" s="53"/>
      <c r="G52" s="102"/>
      <c r="H52" s="103"/>
      <c r="I52" s="103"/>
      <c r="J52" s="104"/>
      <c r="K52" s="104"/>
      <c r="L52" s="104"/>
      <c r="M52" s="104"/>
      <c r="N52" s="105"/>
    </row>
    <row r="53" spans="1:14" ht="26.25" customHeight="1" x14ac:dyDescent="0.25">
      <c r="A53" s="51" t="s">
        <v>88</v>
      </c>
      <c r="B53" s="112" t="s">
        <v>218</v>
      </c>
      <c r="C53" s="112"/>
      <c r="D53" s="112"/>
      <c r="E53" s="112"/>
      <c r="F53" s="53"/>
      <c r="G53" s="102"/>
      <c r="H53" s="103"/>
      <c r="I53" s="103"/>
      <c r="J53" s="104"/>
      <c r="K53" s="104"/>
      <c r="L53" s="104"/>
      <c r="M53" s="104"/>
      <c r="N53" s="105"/>
    </row>
    <row r="54" spans="1:14" ht="26.25" customHeight="1" x14ac:dyDescent="0.25">
      <c r="A54" s="51" t="s">
        <v>89</v>
      </c>
      <c r="B54" s="112" t="s">
        <v>219</v>
      </c>
      <c r="C54" s="112"/>
      <c r="D54" s="112"/>
      <c r="E54" s="112"/>
      <c r="F54" s="53"/>
      <c r="G54" s="102"/>
      <c r="H54" s="103"/>
      <c r="I54" s="103"/>
      <c r="J54" s="104"/>
      <c r="K54" s="104"/>
      <c r="L54" s="104"/>
      <c r="M54" s="104"/>
      <c r="N54" s="105"/>
    </row>
    <row r="55" spans="1:14" ht="39.6" customHeight="1" x14ac:dyDescent="0.25">
      <c r="A55" s="51" t="s">
        <v>90</v>
      </c>
      <c r="B55" s="101" t="s">
        <v>75</v>
      </c>
      <c r="C55" s="101"/>
      <c r="D55" s="101"/>
      <c r="E55" s="101"/>
      <c r="F55" s="53"/>
      <c r="G55" s="102"/>
      <c r="H55" s="103"/>
      <c r="I55" s="103"/>
      <c r="J55" s="104"/>
      <c r="K55" s="104"/>
      <c r="L55" s="104"/>
      <c r="M55" s="104"/>
      <c r="N55" s="105"/>
    </row>
    <row r="56" spans="1:14" ht="24.75" customHeight="1" x14ac:dyDescent="0.25">
      <c r="A56" s="131" t="s">
        <v>15</v>
      </c>
      <c r="B56" s="132"/>
      <c r="C56" s="132"/>
      <c r="D56" s="132"/>
      <c r="E56" s="133"/>
      <c r="F56" s="55">
        <f>SUM(F57:F65)</f>
        <v>0</v>
      </c>
      <c r="G56" s="109"/>
      <c r="H56" s="110"/>
      <c r="I56" s="110"/>
      <c r="J56" s="110"/>
      <c r="K56" s="110"/>
      <c r="L56" s="110"/>
      <c r="M56" s="110"/>
      <c r="N56" s="111"/>
    </row>
    <row r="57" spans="1:14" ht="53.4" customHeight="1" x14ac:dyDescent="0.25">
      <c r="A57" s="56" t="s">
        <v>91</v>
      </c>
      <c r="B57" s="101" t="s">
        <v>202</v>
      </c>
      <c r="C57" s="101"/>
      <c r="D57" s="101"/>
      <c r="E57" s="101"/>
      <c r="F57" s="53"/>
      <c r="G57" s="102"/>
      <c r="H57" s="103"/>
      <c r="I57" s="103"/>
      <c r="J57" s="104"/>
      <c r="K57" s="104"/>
      <c r="L57" s="104"/>
      <c r="M57" s="104"/>
      <c r="N57" s="105"/>
    </row>
    <row r="58" spans="1:14" ht="32.4" customHeight="1" x14ac:dyDescent="0.25">
      <c r="A58" s="56" t="s">
        <v>92</v>
      </c>
      <c r="B58" s="119" t="s">
        <v>170</v>
      </c>
      <c r="C58" s="120"/>
      <c r="D58" s="120"/>
      <c r="E58" s="121"/>
      <c r="F58" s="53"/>
      <c r="G58" s="102"/>
      <c r="H58" s="103"/>
      <c r="I58" s="103"/>
      <c r="J58" s="104"/>
      <c r="K58" s="104"/>
      <c r="L58" s="104"/>
      <c r="M58" s="104"/>
      <c r="N58" s="105"/>
    </row>
    <row r="59" spans="1:14" ht="26.25" customHeight="1" x14ac:dyDescent="0.25">
      <c r="A59" s="56" t="s">
        <v>93</v>
      </c>
      <c r="B59" s="101" t="s">
        <v>171</v>
      </c>
      <c r="C59" s="101"/>
      <c r="D59" s="101"/>
      <c r="E59" s="101"/>
      <c r="F59" s="53"/>
      <c r="G59" s="102"/>
      <c r="H59" s="103"/>
      <c r="I59" s="103"/>
      <c r="J59" s="104"/>
      <c r="K59" s="104"/>
      <c r="L59" s="104"/>
      <c r="M59" s="104"/>
      <c r="N59" s="105"/>
    </row>
    <row r="60" spans="1:14" ht="26.25" customHeight="1" x14ac:dyDescent="0.25">
      <c r="A60" s="56" t="s">
        <v>150</v>
      </c>
      <c r="B60" s="101" t="s">
        <v>149</v>
      </c>
      <c r="C60" s="101"/>
      <c r="D60" s="101"/>
      <c r="E60" s="101"/>
      <c r="F60" s="53"/>
      <c r="G60" s="102"/>
      <c r="H60" s="103"/>
      <c r="I60" s="103"/>
      <c r="J60" s="104"/>
      <c r="K60" s="104"/>
      <c r="L60" s="104"/>
      <c r="M60" s="104"/>
      <c r="N60" s="105"/>
    </row>
    <row r="61" spans="1:14" ht="26.25" customHeight="1" x14ac:dyDescent="0.25">
      <c r="A61" s="56" t="s">
        <v>94</v>
      </c>
      <c r="B61" s="101" t="s">
        <v>151</v>
      </c>
      <c r="C61" s="101"/>
      <c r="D61" s="101"/>
      <c r="E61" s="101"/>
      <c r="F61" s="53"/>
      <c r="G61" s="102"/>
      <c r="H61" s="103"/>
      <c r="I61" s="103"/>
      <c r="J61" s="104"/>
      <c r="K61" s="104"/>
      <c r="L61" s="104"/>
      <c r="M61" s="104"/>
      <c r="N61" s="105"/>
    </row>
    <row r="62" spans="1:14" ht="26.25" customHeight="1" x14ac:dyDescent="0.25">
      <c r="A62" s="56" t="s">
        <v>95</v>
      </c>
      <c r="B62" s="101" t="s">
        <v>251</v>
      </c>
      <c r="C62" s="101"/>
      <c r="D62" s="101"/>
      <c r="E62" s="101"/>
      <c r="F62" s="53"/>
      <c r="G62" s="102"/>
      <c r="H62" s="103"/>
      <c r="I62" s="103"/>
      <c r="J62" s="104"/>
      <c r="K62" s="104"/>
      <c r="L62" s="104"/>
      <c r="M62" s="104"/>
      <c r="N62" s="105"/>
    </row>
    <row r="63" spans="1:14" ht="26.25" customHeight="1" x14ac:dyDescent="0.25">
      <c r="A63" s="56" t="s">
        <v>96</v>
      </c>
      <c r="B63" s="101" t="s">
        <v>172</v>
      </c>
      <c r="C63" s="101"/>
      <c r="D63" s="101"/>
      <c r="E63" s="101"/>
      <c r="F63" s="53"/>
      <c r="G63" s="102"/>
      <c r="H63" s="103"/>
      <c r="I63" s="103"/>
      <c r="J63" s="104"/>
      <c r="K63" s="104"/>
      <c r="L63" s="104"/>
      <c r="M63" s="104"/>
      <c r="N63" s="105"/>
    </row>
    <row r="64" spans="1:14" ht="26.25" customHeight="1" x14ac:dyDescent="0.25">
      <c r="A64" s="56" t="s">
        <v>97</v>
      </c>
      <c r="B64" s="101" t="s">
        <v>152</v>
      </c>
      <c r="C64" s="101"/>
      <c r="D64" s="101"/>
      <c r="E64" s="101"/>
      <c r="F64" s="53"/>
      <c r="G64" s="102"/>
      <c r="H64" s="103"/>
      <c r="I64" s="103"/>
      <c r="J64" s="104"/>
      <c r="K64" s="104"/>
      <c r="L64" s="104"/>
      <c r="M64" s="104"/>
      <c r="N64" s="105"/>
    </row>
    <row r="65" spans="1:14" ht="26.25" customHeight="1" x14ac:dyDescent="0.25">
      <c r="A65" s="56" t="s">
        <v>98</v>
      </c>
      <c r="B65" s="101" t="s">
        <v>216</v>
      </c>
      <c r="C65" s="101"/>
      <c r="D65" s="101"/>
      <c r="E65" s="101"/>
      <c r="F65" s="53"/>
      <c r="G65" s="102"/>
      <c r="H65" s="103"/>
      <c r="I65" s="103"/>
      <c r="J65" s="104"/>
      <c r="K65" s="104"/>
      <c r="L65" s="104"/>
      <c r="M65" s="104"/>
      <c r="N65" s="105"/>
    </row>
    <row r="66" spans="1:14" ht="24.75" customHeight="1" x14ac:dyDescent="0.25">
      <c r="A66" s="124" t="s">
        <v>153</v>
      </c>
      <c r="B66" s="125"/>
      <c r="C66" s="125"/>
      <c r="D66" s="125"/>
      <c r="E66" s="125"/>
      <c r="F66" s="55">
        <f>SUM(F67:F70)</f>
        <v>0</v>
      </c>
      <c r="G66" s="109"/>
      <c r="H66" s="110"/>
      <c r="I66" s="110"/>
      <c r="J66" s="110"/>
      <c r="K66" s="110"/>
      <c r="L66" s="110"/>
      <c r="M66" s="110"/>
      <c r="N66" s="111"/>
    </row>
    <row r="67" spans="1:14" ht="26.25" customHeight="1" x14ac:dyDescent="0.25">
      <c r="A67" s="57" t="s">
        <v>155</v>
      </c>
      <c r="B67" s="101" t="s">
        <v>154</v>
      </c>
      <c r="C67" s="101"/>
      <c r="D67" s="101"/>
      <c r="E67" s="101"/>
      <c r="F67" s="53"/>
      <c r="G67" s="122"/>
      <c r="H67" s="122"/>
      <c r="I67" s="122"/>
      <c r="J67" s="123"/>
      <c r="K67" s="123"/>
      <c r="L67" s="123"/>
      <c r="M67" s="123"/>
      <c r="N67" s="123"/>
    </row>
    <row r="68" spans="1:14" ht="26.25" customHeight="1" x14ac:dyDescent="0.25">
      <c r="A68" s="58" t="s">
        <v>156</v>
      </c>
      <c r="B68" s="101" t="s">
        <v>173</v>
      </c>
      <c r="C68" s="101"/>
      <c r="D68" s="101"/>
      <c r="E68" s="101"/>
      <c r="F68" s="53"/>
      <c r="G68" s="122"/>
      <c r="H68" s="122"/>
      <c r="I68" s="122"/>
      <c r="J68" s="123"/>
      <c r="K68" s="123"/>
      <c r="L68" s="123"/>
      <c r="M68" s="123"/>
      <c r="N68" s="123"/>
    </row>
    <row r="69" spans="1:14" ht="26.25" customHeight="1" x14ac:dyDescent="0.25">
      <c r="A69" s="58" t="s">
        <v>157</v>
      </c>
      <c r="B69" s="101" t="s">
        <v>174</v>
      </c>
      <c r="C69" s="101"/>
      <c r="D69" s="101"/>
      <c r="E69" s="101"/>
      <c r="F69" s="59"/>
      <c r="G69" s="122"/>
      <c r="H69" s="122"/>
      <c r="I69" s="122"/>
      <c r="J69" s="123"/>
      <c r="K69" s="123"/>
      <c r="L69" s="123"/>
      <c r="M69" s="123"/>
      <c r="N69" s="123"/>
    </row>
    <row r="70" spans="1:14" ht="26.25" customHeight="1" thickBot="1" x14ac:dyDescent="0.3">
      <c r="A70" s="60" t="s">
        <v>158</v>
      </c>
      <c r="B70" s="101" t="s">
        <v>159</v>
      </c>
      <c r="C70" s="101"/>
      <c r="D70" s="101"/>
      <c r="E70" s="101"/>
      <c r="F70" s="53"/>
      <c r="G70" s="122"/>
      <c r="H70" s="122"/>
      <c r="I70" s="122"/>
      <c r="J70" s="123"/>
      <c r="K70" s="123"/>
      <c r="L70" s="123"/>
      <c r="M70" s="123"/>
      <c r="N70" s="123"/>
    </row>
    <row r="71" spans="1:14" ht="22.5" customHeight="1" x14ac:dyDescent="0.25">
      <c r="A71" s="95" t="s">
        <v>24</v>
      </c>
      <c r="B71" s="96"/>
      <c r="C71" s="97"/>
      <c r="D71" s="47" t="s">
        <v>44</v>
      </c>
      <c r="E71" s="48">
        <f>(COUNTIF(F73:F81,"&lt;&gt;"&amp;$A$27))*3</f>
        <v>27</v>
      </c>
      <c r="F71" s="208">
        <f>SUM(F73:F81)</f>
        <v>0</v>
      </c>
      <c r="G71" s="209" t="s">
        <v>1</v>
      </c>
      <c r="H71" s="210"/>
      <c r="I71" s="210"/>
      <c r="J71" s="210"/>
      <c r="K71" s="210"/>
      <c r="L71" s="210"/>
      <c r="M71" s="210"/>
      <c r="N71" s="211"/>
    </row>
    <row r="72" spans="1:14" ht="22.5" customHeight="1" thickBot="1" x14ac:dyDescent="0.3">
      <c r="A72" s="98"/>
      <c r="B72" s="99"/>
      <c r="C72" s="100"/>
      <c r="D72" s="49" t="s">
        <v>36</v>
      </c>
      <c r="E72" s="50">
        <f>F71/E71</f>
        <v>0</v>
      </c>
      <c r="F72" s="135"/>
      <c r="G72" s="92"/>
      <c r="H72" s="93"/>
      <c r="I72" s="93"/>
      <c r="J72" s="93"/>
      <c r="K72" s="93"/>
      <c r="L72" s="93"/>
      <c r="M72" s="93"/>
      <c r="N72" s="94"/>
    </row>
    <row r="73" spans="1:14" ht="30" customHeight="1" x14ac:dyDescent="0.25">
      <c r="A73" s="61" t="s">
        <v>99</v>
      </c>
      <c r="B73" s="101" t="s">
        <v>76</v>
      </c>
      <c r="C73" s="101"/>
      <c r="D73" s="101"/>
      <c r="E73" s="101"/>
      <c r="F73" s="52"/>
      <c r="G73" s="201"/>
      <c r="H73" s="202"/>
      <c r="I73" s="202"/>
      <c r="J73" s="203"/>
      <c r="K73" s="203"/>
      <c r="L73" s="203"/>
      <c r="M73" s="203"/>
      <c r="N73" s="204"/>
    </row>
    <row r="74" spans="1:14" ht="30" customHeight="1" x14ac:dyDescent="0.25">
      <c r="A74" s="51" t="s">
        <v>100</v>
      </c>
      <c r="B74" s="101" t="s">
        <v>77</v>
      </c>
      <c r="C74" s="101"/>
      <c r="D74" s="101"/>
      <c r="E74" s="101"/>
      <c r="F74" s="53"/>
      <c r="G74" s="102"/>
      <c r="H74" s="103"/>
      <c r="I74" s="103"/>
      <c r="J74" s="104"/>
      <c r="K74" s="104"/>
      <c r="L74" s="104"/>
      <c r="M74" s="104"/>
      <c r="N74" s="105"/>
    </row>
    <row r="75" spans="1:14" ht="30" customHeight="1" x14ac:dyDescent="0.25">
      <c r="A75" s="51" t="s">
        <v>101</v>
      </c>
      <c r="B75" s="101" t="s">
        <v>78</v>
      </c>
      <c r="C75" s="101"/>
      <c r="D75" s="101"/>
      <c r="E75" s="101"/>
      <c r="F75" s="53"/>
      <c r="G75" s="102"/>
      <c r="H75" s="103"/>
      <c r="I75" s="103"/>
      <c r="J75" s="104"/>
      <c r="K75" s="104"/>
      <c r="L75" s="104"/>
      <c r="M75" s="104"/>
      <c r="N75" s="105"/>
    </row>
    <row r="76" spans="1:14" ht="30" customHeight="1" x14ac:dyDescent="0.25">
      <c r="A76" s="51" t="s">
        <v>102</v>
      </c>
      <c r="B76" s="101" t="s">
        <v>79</v>
      </c>
      <c r="C76" s="101"/>
      <c r="D76" s="101"/>
      <c r="E76" s="101"/>
      <c r="F76" s="53"/>
      <c r="G76" s="102"/>
      <c r="H76" s="103"/>
      <c r="I76" s="103"/>
      <c r="J76" s="104"/>
      <c r="K76" s="104"/>
      <c r="L76" s="104"/>
      <c r="M76" s="104"/>
      <c r="N76" s="105"/>
    </row>
    <row r="77" spans="1:14" ht="30" customHeight="1" x14ac:dyDescent="0.25">
      <c r="A77" s="51" t="s">
        <v>103</v>
      </c>
      <c r="B77" s="101" t="s">
        <v>80</v>
      </c>
      <c r="C77" s="101"/>
      <c r="D77" s="101"/>
      <c r="E77" s="101"/>
      <c r="F77" s="53"/>
      <c r="G77" s="102"/>
      <c r="H77" s="103"/>
      <c r="I77" s="103"/>
      <c r="J77" s="104"/>
      <c r="K77" s="104"/>
      <c r="L77" s="104"/>
      <c r="M77" s="104"/>
      <c r="N77" s="105"/>
    </row>
    <row r="78" spans="1:14" ht="30" customHeight="1" x14ac:dyDescent="0.25">
      <c r="A78" s="51" t="s">
        <v>104</v>
      </c>
      <c r="B78" s="101" t="s">
        <v>81</v>
      </c>
      <c r="C78" s="101"/>
      <c r="D78" s="101"/>
      <c r="E78" s="101"/>
      <c r="F78" s="53"/>
      <c r="G78" s="102"/>
      <c r="H78" s="103"/>
      <c r="I78" s="103"/>
      <c r="J78" s="104"/>
      <c r="K78" s="104"/>
      <c r="L78" s="104"/>
      <c r="M78" s="104"/>
      <c r="N78" s="105"/>
    </row>
    <row r="79" spans="1:14" ht="30" customHeight="1" x14ac:dyDescent="0.25">
      <c r="A79" s="51" t="s">
        <v>105</v>
      </c>
      <c r="B79" s="101" t="s">
        <v>82</v>
      </c>
      <c r="C79" s="101"/>
      <c r="D79" s="101"/>
      <c r="E79" s="101"/>
      <c r="F79" s="53"/>
      <c r="G79" s="102"/>
      <c r="H79" s="103"/>
      <c r="I79" s="103"/>
      <c r="J79" s="104"/>
      <c r="K79" s="104"/>
      <c r="L79" s="104"/>
      <c r="M79" s="104"/>
      <c r="N79" s="105"/>
    </row>
    <row r="80" spans="1:14" ht="39.9" customHeight="1" x14ac:dyDescent="0.25">
      <c r="A80" s="51" t="s">
        <v>106</v>
      </c>
      <c r="B80" s="101" t="s">
        <v>83</v>
      </c>
      <c r="C80" s="101"/>
      <c r="D80" s="101"/>
      <c r="E80" s="101"/>
      <c r="F80" s="53"/>
      <c r="G80" s="102"/>
      <c r="H80" s="103"/>
      <c r="I80" s="103"/>
      <c r="J80" s="104"/>
      <c r="K80" s="104"/>
      <c r="L80" s="104"/>
      <c r="M80" s="104"/>
      <c r="N80" s="105"/>
    </row>
    <row r="81" spans="1:14" ht="42" customHeight="1" thickBot="1" x14ac:dyDescent="0.3">
      <c r="A81" s="62" t="s">
        <v>107</v>
      </c>
      <c r="B81" s="101" t="s">
        <v>84</v>
      </c>
      <c r="C81" s="101"/>
      <c r="D81" s="101"/>
      <c r="E81" s="101"/>
      <c r="F81" s="54"/>
      <c r="G81" s="212"/>
      <c r="H81" s="213"/>
      <c r="I81" s="213"/>
      <c r="J81" s="214"/>
      <c r="K81" s="214"/>
      <c r="L81" s="214"/>
      <c r="M81" s="214"/>
      <c r="N81" s="215"/>
    </row>
    <row r="82" spans="1:14" ht="22.5" customHeight="1" x14ac:dyDescent="0.25">
      <c r="A82" s="95" t="s">
        <v>25</v>
      </c>
      <c r="B82" s="96"/>
      <c r="C82" s="97"/>
      <c r="D82" s="47" t="s">
        <v>44</v>
      </c>
      <c r="E82" s="48">
        <f>COUNTIF(F84:F94,"&lt;&gt;"&amp;$A$27)*3</f>
        <v>33</v>
      </c>
      <c r="F82" s="134">
        <f>SUM(F84:F94)</f>
        <v>0</v>
      </c>
      <c r="G82" s="89" t="s">
        <v>1</v>
      </c>
      <c r="H82" s="90"/>
      <c r="I82" s="90"/>
      <c r="J82" s="90"/>
      <c r="K82" s="90"/>
      <c r="L82" s="90"/>
      <c r="M82" s="90"/>
      <c r="N82" s="91"/>
    </row>
    <row r="83" spans="1:14" ht="22.5" customHeight="1" thickBot="1" x14ac:dyDescent="0.3">
      <c r="A83" s="98"/>
      <c r="B83" s="99"/>
      <c r="C83" s="100"/>
      <c r="D83" s="49" t="s">
        <v>36</v>
      </c>
      <c r="E83" s="50">
        <f>F82/E82</f>
        <v>0</v>
      </c>
      <c r="F83" s="135"/>
      <c r="G83" s="92"/>
      <c r="H83" s="93"/>
      <c r="I83" s="93"/>
      <c r="J83" s="93"/>
      <c r="K83" s="93"/>
      <c r="L83" s="93"/>
      <c r="M83" s="93"/>
      <c r="N83" s="94"/>
    </row>
    <row r="84" spans="1:14" ht="26.25" customHeight="1" x14ac:dyDescent="0.25">
      <c r="A84" s="63" t="s">
        <v>108</v>
      </c>
      <c r="B84" s="101" t="s">
        <v>138</v>
      </c>
      <c r="C84" s="101"/>
      <c r="D84" s="101"/>
      <c r="E84" s="101"/>
      <c r="F84" s="64"/>
      <c r="G84" s="126"/>
      <c r="H84" s="127"/>
      <c r="I84" s="127"/>
      <c r="J84" s="128"/>
      <c r="K84" s="128"/>
      <c r="L84" s="128"/>
      <c r="M84" s="128"/>
      <c r="N84" s="129"/>
    </row>
    <row r="85" spans="1:14" ht="26.25" customHeight="1" x14ac:dyDescent="0.25">
      <c r="A85" s="51" t="s">
        <v>109</v>
      </c>
      <c r="B85" s="101" t="s">
        <v>139</v>
      </c>
      <c r="C85" s="101"/>
      <c r="D85" s="101"/>
      <c r="E85" s="101"/>
      <c r="F85" s="53"/>
      <c r="G85" s="122"/>
      <c r="H85" s="122"/>
      <c r="I85" s="122"/>
      <c r="J85" s="123"/>
      <c r="K85" s="123"/>
      <c r="L85" s="123"/>
      <c r="M85" s="123"/>
      <c r="N85" s="130"/>
    </row>
    <row r="86" spans="1:14" ht="26.25" customHeight="1" x14ac:dyDescent="0.25">
      <c r="A86" s="51" t="s">
        <v>110</v>
      </c>
      <c r="B86" s="119" t="s">
        <v>140</v>
      </c>
      <c r="C86" s="120"/>
      <c r="D86" s="120"/>
      <c r="E86" s="121"/>
      <c r="F86" s="53"/>
      <c r="G86" s="102"/>
      <c r="H86" s="103"/>
      <c r="I86" s="103"/>
      <c r="J86" s="104"/>
      <c r="K86" s="104"/>
      <c r="L86" s="104"/>
      <c r="M86" s="104"/>
      <c r="N86" s="105"/>
    </row>
    <row r="87" spans="1:14" ht="26.25" customHeight="1" x14ac:dyDescent="0.25">
      <c r="A87" s="51" t="s">
        <v>111</v>
      </c>
      <c r="B87" s="101" t="s">
        <v>141</v>
      </c>
      <c r="C87" s="101"/>
      <c r="D87" s="101"/>
      <c r="E87" s="101"/>
      <c r="F87" s="53"/>
      <c r="G87" s="102"/>
      <c r="H87" s="103"/>
      <c r="I87" s="103"/>
      <c r="J87" s="104"/>
      <c r="K87" s="104"/>
      <c r="L87" s="104"/>
      <c r="M87" s="104"/>
      <c r="N87" s="105"/>
    </row>
    <row r="88" spans="1:14" ht="26.25" customHeight="1" x14ac:dyDescent="0.25">
      <c r="A88" s="51" t="s">
        <v>112</v>
      </c>
      <c r="B88" s="101" t="s">
        <v>142</v>
      </c>
      <c r="C88" s="101"/>
      <c r="D88" s="101"/>
      <c r="E88" s="101"/>
      <c r="F88" s="53"/>
      <c r="G88" s="102"/>
      <c r="H88" s="103"/>
      <c r="I88" s="103"/>
      <c r="J88" s="104"/>
      <c r="K88" s="104"/>
      <c r="L88" s="104"/>
      <c r="M88" s="104"/>
      <c r="N88" s="105"/>
    </row>
    <row r="89" spans="1:14" ht="26.25" customHeight="1" x14ac:dyDescent="0.25">
      <c r="A89" s="51" t="s">
        <v>113</v>
      </c>
      <c r="B89" s="101" t="s">
        <v>143</v>
      </c>
      <c r="C89" s="101"/>
      <c r="D89" s="101"/>
      <c r="E89" s="101"/>
      <c r="F89" s="53"/>
      <c r="G89" s="102"/>
      <c r="H89" s="103"/>
      <c r="I89" s="103"/>
      <c r="J89" s="104"/>
      <c r="K89" s="104"/>
      <c r="L89" s="104"/>
      <c r="M89" s="104"/>
      <c r="N89" s="105"/>
    </row>
    <row r="90" spans="1:14" ht="40.5" customHeight="1" x14ac:dyDescent="0.25">
      <c r="A90" s="51" t="s">
        <v>114</v>
      </c>
      <c r="B90" s="101" t="s">
        <v>144</v>
      </c>
      <c r="C90" s="101"/>
      <c r="D90" s="101"/>
      <c r="E90" s="101"/>
      <c r="F90" s="53"/>
      <c r="G90" s="102"/>
      <c r="H90" s="103"/>
      <c r="I90" s="103"/>
      <c r="J90" s="104"/>
      <c r="K90" s="104"/>
      <c r="L90" s="104"/>
      <c r="M90" s="104"/>
      <c r="N90" s="105"/>
    </row>
    <row r="91" spans="1:14" ht="26.25" customHeight="1" x14ac:dyDescent="0.25">
      <c r="A91" s="51" t="s">
        <v>115</v>
      </c>
      <c r="B91" s="101" t="s">
        <v>145</v>
      </c>
      <c r="C91" s="101"/>
      <c r="D91" s="101"/>
      <c r="E91" s="101"/>
      <c r="F91" s="53"/>
      <c r="G91" s="102"/>
      <c r="H91" s="103"/>
      <c r="I91" s="103"/>
      <c r="J91" s="104"/>
      <c r="K91" s="104"/>
      <c r="L91" s="104"/>
      <c r="M91" s="104"/>
      <c r="N91" s="105"/>
    </row>
    <row r="92" spans="1:14" ht="26.25" customHeight="1" x14ac:dyDescent="0.25">
      <c r="A92" s="51" t="s">
        <v>116</v>
      </c>
      <c r="B92" s="101" t="s">
        <v>146</v>
      </c>
      <c r="C92" s="101"/>
      <c r="D92" s="101"/>
      <c r="E92" s="101"/>
      <c r="F92" s="53"/>
      <c r="G92" s="102"/>
      <c r="H92" s="103"/>
      <c r="I92" s="103"/>
      <c r="J92" s="104"/>
      <c r="K92" s="104"/>
      <c r="L92" s="104"/>
      <c r="M92" s="104"/>
      <c r="N92" s="105"/>
    </row>
    <row r="93" spans="1:14" ht="26.25" customHeight="1" x14ac:dyDescent="0.25">
      <c r="A93" s="65" t="s">
        <v>213</v>
      </c>
      <c r="B93" s="101" t="s">
        <v>215</v>
      </c>
      <c r="C93" s="101"/>
      <c r="D93" s="101"/>
      <c r="E93" s="101"/>
      <c r="F93" s="53"/>
      <c r="G93" s="102"/>
      <c r="H93" s="103"/>
      <c r="I93" s="103"/>
      <c r="J93" s="104"/>
      <c r="K93" s="104"/>
      <c r="L93" s="104"/>
      <c r="M93" s="104"/>
      <c r="N93" s="105"/>
    </row>
    <row r="94" spans="1:14" ht="26.25" customHeight="1" thickBot="1" x14ac:dyDescent="0.3">
      <c r="A94" s="51" t="s">
        <v>117</v>
      </c>
      <c r="B94" s="101" t="s">
        <v>221</v>
      </c>
      <c r="C94" s="101"/>
      <c r="D94" s="101"/>
      <c r="E94" s="101"/>
      <c r="F94" s="54"/>
      <c r="G94" s="212"/>
      <c r="H94" s="213"/>
      <c r="I94" s="213"/>
      <c r="J94" s="214"/>
      <c r="K94" s="214"/>
      <c r="L94" s="214"/>
      <c r="M94" s="214"/>
      <c r="N94" s="215"/>
    </row>
    <row r="95" spans="1:14" ht="22.5" customHeight="1" x14ac:dyDescent="0.25">
      <c r="A95" s="95" t="s">
        <v>26</v>
      </c>
      <c r="B95" s="96"/>
      <c r="C95" s="97"/>
      <c r="D95" s="47" t="s">
        <v>44</v>
      </c>
      <c r="E95" s="48">
        <f>((COUNTIF(F98:F108,"&lt;&gt;"&amp;$A$27)*3)+(COUNTIF(F110:F112,"&lt;&gt;"&amp;$A$27)*3)+(COUNTIF(F114:F117,"&lt;&gt;"&amp;$A$27)*3)+(COUNTIF(F119:F144,"&lt;&gt;"&amp;$A$27)*3))</f>
        <v>132</v>
      </c>
      <c r="F95" s="134">
        <f>SUM(F97+F109+F113+F118)</f>
        <v>0</v>
      </c>
      <c r="G95" s="89" t="s">
        <v>1</v>
      </c>
      <c r="H95" s="90"/>
      <c r="I95" s="90"/>
      <c r="J95" s="90"/>
      <c r="K95" s="90"/>
      <c r="L95" s="90"/>
      <c r="M95" s="90"/>
      <c r="N95" s="91"/>
    </row>
    <row r="96" spans="1:14" ht="22.5" customHeight="1" thickBot="1" x14ac:dyDescent="0.3">
      <c r="A96" s="98"/>
      <c r="B96" s="99"/>
      <c r="C96" s="100"/>
      <c r="D96" s="49" t="s">
        <v>36</v>
      </c>
      <c r="E96" s="50">
        <f>F95/E95</f>
        <v>0</v>
      </c>
      <c r="F96" s="135"/>
      <c r="G96" s="92"/>
      <c r="H96" s="93"/>
      <c r="I96" s="93"/>
      <c r="J96" s="93"/>
      <c r="K96" s="93"/>
      <c r="L96" s="93"/>
      <c r="M96" s="93"/>
      <c r="N96" s="94"/>
    </row>
    <row r="97" spans="1:14" ht="24.75" customHeight="1" x14ac:dyDescent="0.25">
      <c r="A97" s="106" t="s">
        <v>244</v>
      </c>
      <c r="B97" s="107"/>
      <c r="C97" s="107"/>
      <c r="D97" s="107"/>
      <c r="E97" s="108"/>
      <c r="F97" s="55">
        <f>SUM(F98:F108)</f>
        <v>0</v>
      </c>
      <c r="G97" s="109"/>
      <c r="H97" s="110"/>
      <c r="I97" s="110"/>
      <c r="J97" s="110"/>
      <c r="K97" s="110"/>
      <c r="L97" s="110"/>
      <c r="M97" s="110"/>
      <c r="N97" s="111"/>
    </row>
    <row r="98" spans="1:14" ht="26.25" customHeight="1" x14ac:dyDescent="0.25">
      <c r="A98" s="51" t="s">
        <v>118</v>
      </c>
      <c r="B98" s="112" t="s">
        <v>222</v>
      </c>
      <c r="C98" s="112"/>
      <c r="D98" s="112"/>
      <c r="E98" s="112"/>
      <c r="F98" s="53"/>
      <c r="G98" s="102"/>
      <c r="H98" s="103"/>
      <c r="I98" s="103"/>
      <c r="J98" s="104"/>
      <c r="K98" s="104"/>
      <c r="L98" s="104"/>
      <c r="M98" s="104"/>
      <c r="N98" s="105"/>
    </row>
    <row r="99" spans="1:14" ht="26.25" customHeight="1" x14ac:dyDescent="0.25">
      <c r="A99" s="51" t="s">
        <v>119</v>
      </c>
      <c r="B99" s="112" t="s">
        <v>250</v>
      </c>
      <c r="C99" s="112"/>
      <c r="D99" s="112"/>
      <c r="E99" s="112"/>
      <c r="F99" s="53"/>
      <c r="G99" s="102"/>
      <c r="H99" s="103"/>
      <c r="I99" s="103"/>
      <c r="J99" s="104"/>
      <c r="K99" s="104"/>
      <c r="L99" s="104"/>
      <c r="M99" s="104"/>
      <c r="N99" s="105"/>
    </row>
    <row r="100" spans="1:14" ht="26.25" customHeight="1" x14ac:dyDescent="0.25">
      <c r="A100" s="51" t="s">
        <v>120</v>
      </c>
      <c r="B100" s="112" t="s">
        <v>224</v>
      </c>
      <c r="C100" s="112"/>
      <c r="D100" s="112"/>
      <c r="E100" s="112"/>
      <c r="F100" s="53"/>
      <c r="G100" s="102"/>
      <c r="H100" s="103"/>
      <c r="I100" s="103"/>
      <c r="J100" s="104"/>
      <c r="K100" s="104"/>
      <c r="L100" s="104"/>
      <c r="M100" s="104"/>
      <c r="N100" s="105"/>
    </row>
    <row r="101" spans="1:14" ht="45" customHeight="1" x14ac:dyDescent="0.25">
      <c r="A101" s="51" t="s">
        <v>121</v>
      </c>
      <c r="B101" s="101" t="s">
        <v>147</v>
      </c>
      <c r="C101" s="101"/>
      <c r="D101" s="101"/>
      <c r="E101" s="101"/>
      <c r="F101" s="53"/>
      <c r="G101" s="102"/>
      <c r="H101" s="103"/>
      <c r="I101" s="103"/>
      <c r="J101" s="104"/>
      <c r="K101" s="104"/>
      <c r="L101" s="104"/>
      <c r="M101" s="104"/>
      <c r="N101" s="105"/>
    </row>
    <row r="102" spans="1:14" ht="26.25" customHeight="1" x14ac:dyDescent="0.25">
      <c r="A102" s="51" t="s">
        <v>148</v>
      </c>
      <c r="B102" s="101" t="s">
        <v>50</v>
      </c>
      <c r="C102" s="101"/>
      <c r="D102" s="101"/>
      <c r="E102" s="101"/>
      <c r="F102" s="53"/>
      <c r="G102" s="102"/>
      <c r="H102" s="103"/>
      <c r="I102" s="103"/>
      <c r="J102" s="104"/>
      <c r="K102" s="104"/>
      <c r="L102" s="104"/>
      <c r="M102" s="104"/>
      <c r="N102" s="105"/>
    </row>
    <row r="103" spans="1:14" ht="26.25" customHeight="1" x14ac:dyDescent="0.25">
      <c r="A103" s="51" t="s">
        <v>122</v>
      </c>
      <c r="B103" s="101" t="s">
        <v>160</v>
      </c>
      <c r="C103" s="101"/>
      <c r="D103" s="101"/>
      <c r="E103" s="101"/>
      <c r="F103" s="53"/>
      <c r="G103" s="102"/>
      <c r="H103" s="103"/>
      <c r="I103" s="103"/>
      <c r="J103" s="104"/>
      <c r="K103" s="104"/>
      <c r="L103" s="104"/>
      <c r="M103" s="104"/>
      <c r="N103" s="105"/>
    </row>
    <row r="104" spans="1:14" ht="26.25" customHeight="1" x14ac:dyDescent="0.25">
      <c r="A104" s="51" t="s">
        <v>123</v>
      </c>
      <c r="B104" s="101" t="s">
        <v>51</v>
      </c>
      <c r="C104" s="101"/>
      <c r="D104" s="101"/>
      <c r="E104" s="101"/>
      <c r="F104" s="53"/>
      <c r="G104" s="102"/>
      <c r="H104" s="103"/>
      <c r="I104" s="103"/>
      <c r="J104" s="104"/>
      <c r="K104" s="104"/>
      <c r="L104" s="104"/>
      <c r="M104" s="104"/>
      <c r="N104" s="105"/>
    </row>
    <row r="105" spans="1:14" ht="26.25" customHeight="1" x14ac:dyDescent="0.25">
      <c r="A105" s="51" t="s">
        <v>124</v>
      </c>
      <c r="B105" s="101" t="s">
        <v>161</v>
      </c>
      <c r="C105" s="101"/>
      <c r="D105" s="101"/>
      <c r="E105" s="101"/>
      <c r="F105" s="53"/>
      <c r="G105" s="102"/>
      <c r="H105" s="103"/>
      <c r="I105" s="103"/>
      <c r="J105" s="104"/>
      <c r="K105" s="104"/>
      <c r="L105" s="104"/>
      <c r="M105" s="104"/>
      <c r="N105" s="105"/>
    </row>
    <row r="106" spans="1:14" ht="26.25" customHeight="1" x14ac:dyDescent="0.25">
      <c r="A106" s="51" t="s">
        <v>125</v>
      </c>
      <c r="B106" s="101" t="s">
        <v>256</v>
      </c>
      <c r="C106" s="101"/>
      <c r="D106" s="101"/>
      <c r="E106" s="101"/>
      <c r="F106" s="53"/>
      <c r="G106" s="102"/>
      <c r="H106" s="103"/>
      <c r="I106" s="103"/>
      <c r="J106" s="104"/>
      <c r="K106" s="104"/>
      <c r="L106" s="104"/>
      <c r="M106" s="104"/>
      <c r="N106" s="105"/>
    </row>
    <row r="107" spans="1:14" ht="26.25" customHeight="1" x14ac:dyDescent="0.25">
      <c r="A107" s="51" t="s">
        <v>163</v>
      </c>
      <c r="B107" s="101" t="s">
        <v>259</v>
      </c>
      <c r="C107" s="101"/>
      <c r="D107" s="101"/>
      <c r="E107" s="101"/>
      <c r="F107" s="53"/>
      <c r="G107" s="102"/>
      <c r="H107" s="103"/>
      <c r="I107" s="103"/>
      <c r="J107" s="104"/>
      <c r="K107" s="104"/>
      <c r="L107" s="104"/>
      <c r="M107" s="104"/>
      <c r="N107" s="105"/>
    </row>
    <row r="108" spans="1:14" ht="26.25" customHeight="1" x14ac:dyDescent="0.25">
      <c r="A108" s="51" t="s">
        <v>126</v>
      </c>
      <c r="B108" s="101" t="s">
        <v>257</v>
      </c>
      <c r="C108" s="101"/>
      <c r="D108" s="101"/>
      <c r="E108" s="101"/>
      <c r="F108" s="53"/>
      <c r="G108" s="102"/>
      <c r="H108" s="103"/>
      <c r="I108" s="103"/>
      <c r="J108" s="104"/>
      <c r="K108" s="104"/>
      <c r="L108" s="104"/>
      <c r="M108" s="104"/>
      <c r="N108" s="105"/>
    </row>
    <row r="109" spans="1:14" ht="26.25" customHeight="1" x14ac:dyDescent="0.25">
      <c r="A109" s="106" t="s">
        <v>245</v>
      </c>
      <c r="B109" s="107"/>
      <c r="C109" s="107"/>
      <c r="D109" s="107"/>
      <c r="E109" s="108"/>
      <c r="F109" s="55">
        <f>SUM(F110:F112)</f>
        <v>0</v>
      </c>
      <c r="G109" s="109"/>
      <c r="H109" s="110"/>
      <c r="I109" s="110"/>
      <c r="J109" s="110"/>
      <c r="K109" s="110"/>
      <c r="L109" s="110"/>
      <c r="M109" s="110"/>
      <c r="N109" s="111"/>
    </row>
    <row r="110" spans="1:14" ht="49.5" customHeight="1" x14ac:dyDescent="0.25">
      <c r="A110" s="86" t="s">
        <v>913</v>
      </c>
      <c r="B110" s="101" t="s">
        <v>246</v>
      </c>
      <c r="C110" s="101"/>
      <c r="D110" s="101"/>
      <c r="E110" s="101"/>
      <c r="F110" s="52"/>
      <c r="G110" s="102"/>
      <c r="H110" s="103"/>
      <c r="I110" s="103"/>
      <c r="J110" s="104"/>
      <c r="K110" s="104"/>
      <c r="L110" s="104"/>
      <c r="M110" s="104"/>
      <c r="N110" s="105"/>
    </row>
    <row r="111" spans="1:14" ht="41.4" customHeight="1" x14ac:dyDescent="0.25">
      <c r="A111" s="86" t="s">
        <v>914</v>
      </c>
      <c r="B111" s="101" t="s">
        <v>247</v>
      </c>
      <c r="C111" s="101"/>
      <c r="D111" s="101"/>
      <c r="E111" s="101"/>
      <c r="F111" s="52"/>
      <c r="G111" s="102"/>
      <c r="H111" s="103"/>
      <c r="I111" s="103"/>
      <c r="J111" s="104"/>
      <c r="K111" s="104"/>
      <c r="L111" s="104"/>
      <c r="M111" s="104"/>
      <c r="N111" s="105"/>
    </row>
    <row r="112" spans="1:14" ht="39.75" customHeight="1" x14ac:dyDescent="0.25">
      <c r="A112" s="86" t="s">
        <v>915</v>
      </c>
      <c r="B112" s="101" t="s">
        <v>248</v>
      </c>
      <c r="C112" s="101"/>
      <c r="D112" s="101"/>
      <c r="E112" s="101"/>
      <c r="F112" s="52"/>
      <c r="G112" s="102"/>
      <c r="H112" s="103"/>
      <c r="I112" s="103"/>
      <c r="J112" s="104"/>
      <c r="K112" s="104"/>
      <c r="L112" s="104"/>
      <c r="M112" s="104"/>
      <c r="N112" s="105"/>
    </row>
    <row r="113" spans="1:14" ht="24.75" customHeight="1" x14ac:dyDescent="0.25">
      <c r="A113" s="113" t="s">
        <v>22</v>
      </c>
      <c r="B113" s="114"/>
      <c r="C113" s="114"/>
      <c r="D113" s="114"/>
      <c r="E113" s="115"/>
      <c r="F113" s="55">
        <f>SUM(F114:F117)</f>
        <v>0</v>
      </c>
      <c r="G113" s="116"/>
      <c r="H113" s="117"/>
      <c r="I113" s="117"/>
      <c r="J113" s="117"/>
      <c r="K113" s="117"/>
      <c r="L113" s="117"/>
      <c r="M113" s="117"/>
      <c r="N113" s="118"/>
    </row>
    <row r="114" spans="1:14" ht="43.5" customHeight="1" x14ac:dyDescent="0.25">
      <c r="A114" s="86" t="s">
        <v>916</v>
      </c>
      <c r="B114" s="101" t="s">
        <v>209</v>
      </c>
      <c r="C114" s="101"/>
      <c r="D114" s="101"/>
      <c r="E114" s="101"/>
      <c r="F114" s="59"/>
      <c r="G114" s="102"/>
      <c r="H114" s="103"/>
      <c r="I114" s="103"/>
      <c r="J114" s="104"/>
      <c r="K114" s="104"/>
      <c r="L114" s="104"/>
      <c r="M114" s="104"/>
      <c r="N114" s="105"/>
    </row>
    <row r="115" spans="1:14" ht="26.25" customHeight="1" x14ac:dyDescent="0.25">
      <c r="A115" s="86" t="s">
        <v>917</v>
      </c>
      <c r="B115" s="101" t="s">
        <v>162</v>
      </c>
      <c r="C115" s="101"/>
      <c r="D115" s="101"/>
      <c r="E115" s="101"/>
      <c r="F115" s="59"/>
      <c r="G115" s="102"/>
      <c r="H115" s="103"/>
      <c r="I115" s="103"/>
      <c r="J115" s="104"/>
      <c r="K115" s="104"/>
      <c r="L115" s="104"/>
      <c r="M115" s="104"/>
      <c r="N115" s="105"/>
    </row>
    <row r="116" spans="1:14" ht="26.25" customHeight="1" x14ac:dyDescent="0.25">
      <c r="A116" s="86" t="s">
        <v>918</v>
      </c>
      <c r="B116" s="101" t="s">
        <v>52</v>
      </c>
      <c r="C116" s="101"/>
      <c r="D116" s="101"/>
      <c r="E116" s="101"/>
      <c r="F116" s="59"/>
      <c r="G116" s="102"/>
      <c r="H116" s="103"/>
      <c r="I116" s="103"/>
      <c r="J116" s="104"/>
      <c r="K116" s="104"/>
      <c r="L116" s="104"/>
      <c r="M116" s="104"/>
      <c r="N116" s="105"/>
    </row>
    <row r="117" spans="1:14" ht="26.25" customHeight="1" x14ac:dyDescent="0.25">
      <c r="A117" s="86" t="s">
        <v>919</v>
      </c>
      <c r="B117" s="112" t="s">
        <v>252</v>
      </c>
      <c r="C117" s="112"/>
      <c r="D117" s="112"/>
      <c r="E117" s="112"/>
      <c r="F117" s="59"/>
      <c r="G117" s="102"/>
      <c r="H117" s="103"/>
      <c r="I117" s="103"/>
      <c r="J117" s="104"/>
      <c r="K117" s="104"/>
      <c r="L117" s="104"/>
      <c r="M117" s="104"/>
      <c r="N117" s="105"/>
    </row>
    <row r="118" spans="1:14" ht="24.75" customHeight="1" x14ac:dyDescent="0.25">
      <c r="A118" s="131" t="s">
        <v>175</v>
      </c>
      <c r="B118" s="132"/>
      <c r="C118" s="132"/>
      <c r="D118" s="132"/>
      <c r="E118" s="133"/>
      <c r="F118" s="55">
        <f>SUM(F119:F144)</f>
        <v>0</v>
      </c>
      <c r="G118" s="109"/>
      <c r="H118" s="110"/>
      <c r="I118" s="110"/>
      <c r="J118" s="110"/>
      <c r="K118" s="110"/>
      <c r="L118" s="110"/>
      <c r="M118" s="110"/>
      <c r="N118" s="111"/>
    </row>
    <row r="119" spans="1:14" ht="26.25" customHeight="1" x14ac:dyDescent="0.25">
      <c r="A119" s="86" t="s">
        <v>920</v>
      </c>
      <c r="B119" s="101" t="s">
        <v>176</v>
      </c>
      <c r="C119" s="101"/>
      <c r="D119" s="101"/>
      <c r="E119" s="101"/>
      <c r="F119" s="53"/>
      <c r="G119" s="102"/>
      <c r="H119" s="103"/>
      <c r="I119" s="103"/>
      <c r="J119" s="104"/>
      <c r="K119" s="104"/>
      <c r="L119" s="104"/>
      <c r="M119" s="104"/>
      <c r="N119" s="105"/>
    </row>
    <row r="120" spans="1:14" ht="26.25" customHeight="1" x14ac:dyDescent="0.25">
      <c r="A120" s="87" t="s">
        <v>921</v>
      </c>
      <c r="B120" s="101" t="s">
        <v>164</v>
      </c>
      <c r="C120" s="101"/>
      <c r="D120" s="101"/>
      <c r="E120" s="101"/>
      <c r="F120" s="53"/>
      <c r="G120" s="102"/>
      <c r="H120" s="103"/>
      <c r="I120" s="103"/>
      <c r="J120" s="104"/>
      <c r="K120" s="104"/>
      <c r="L120" s="104"/>
      <c r="M120" s="104"/>
      <c r="N120" s="105"/>
    </row>
    <row r="121" spans="1:14" ht="26.25" customHeight="1" x14ac:dyDescent="0.25">
      <c r="A121" s="86" t="s">
        <v>922</v>
      </c>
      <c r="B121" s="119" t="s">
        <v>53</v>
      </c>
      <c r="C121" s="120"/>
      <c r="D121" s="120"/>
      <c r="E121" s="121"/>
      <c r="F121" s="59"/>
      <c r="G121" s="102"/>
      <c r="H121" s="103"/>
      <c r="I121" s="103"/>
      <c r="J121" s="104"/>
      <c r="K121" s="104"/>
      <c r="L121" s="104"/>
      <c r="M121" s="104"/>
      <c r="N121" s="105"/>
    </row>
    <row r="122" spans="1:14" ht="26.25" customHeight="1" x14ac:dyDescent="0.25">
      <c r="A122" s="87" t="s">
        <v>923</v>
      </c>
      <c r="B122" s="101" t="s">
        <v>223</v>
      </c>
      <c r="C122" s="101"/>
      <c r="D122" s="101"/>
      <c r="E122" s="101"/>
      <c r="F122" s="59"/>
      <c r="G122" s="102"/>
      <c r="H122" s="103"/>
      <c r="I122" s="103"/>
      <c r="J122" s="104"/>
      <c r="K122" s="104"/>
      <c r="L122" s="104"/>
      <c r="M122" s="104"/>
      <c r="N122" s="105"/>
    </row>
    <row r="123" spans="1:14" ht="26.25" customHeight="1" x14ac:dyDescent="0.25">
      <c r="A123" s="86" t="s">
        <v>924</v>
      </c>
      <c r="B123" s="101" t="s">
        <v>54</v>
      </c>
      <c r="C123" s="101"/>
      <c r="D123" s="101"/>
      <c r="E123" s="101"/>
      <c r="F123" s="59"/>
      <c r="G123" s="102"/>
      <c r="H123" s="103"/>
      <c r="I123" s="103"/>
      <c r="J123" s="104"/>
      <c r="K123" s="104"/>
      <c r="L123" s="104"/>
      <c r="M123" s="104"/>
      <c r="N123" s="105"/>
    </row>
    <row r="124" spans="1:14" ht="26.25" customHeight="1" x14ac:dyDescent="0.25">
      <c r="A124" s="87" t="s">
        <v>925</v>
      </c>
      <c r="B124" s="101" t="s">
        <v>165</v>
      </c>
      <c r="C124" s="101"/>
      <c r="D124" s="101"/>
      <c r="E124" s="101"/>
      <c r="F124" s="59"/>
      <c r="G124" s="102"/>
      <c r="H124" s="103"/>
      <c r="I124" s="103"/>
      <c r="J124" s="104"/>
      <c r="K124" s="104"/>
      <c r="L124" s="104"/>
      <c r="M124" s="104"/>
      <c r="N124" s="105"/>
    </row>
    <row r="125" spans="1:14" ht="26.25" customHeight="1" x14ac:dyDescent="0.25">
      <c r="A125" s="86" t="s">
        <v>926</v>
      </c>
      <c r="B125" s="101" t="s">
        <v>55</v>
      </c>
      <c r="C125" s="101"/>
      <c r="D125" s="101"/>
      <c r="E125" s="101"/>
      <c r="F125" s="59"/>
      <c r="G125" s="102"/>
      <c r="H125" s="103"/>
      <c r="I125" s="103"/>
      <c r="J125" s="104"/>
      <c r="K125" s="104"/>
      <c r="L125" s="104"/>
      <c r="M125" s="104"/>
      <c r="N125" s="105"/>
    </row>
    <row r="126" spans="1:14" ht="26.25" customHeight="1" x14ac:dyDescent="0.25">
      <c r="A126" s="87" t="s">
        <v>927</v>
      </c>
      <c r="B126" s="101" t="s">
        <v>177</v>
      </c>
      <c r="C126" s="101"/>
      <c r="D126" s="101"/>
      <c r="E126" s="101"/>
      <c r="F126" s="59"/>
      <c r="G126" s="102"/>
      <c r="H126" s="103"/>
      <c r="I126" s="103"/>
      <c r="J126" s="104"/>
      <c r="K126" s="104"/>
      <c r="L126" s="104"/>
      <c r="M126" s="104"/>
      <c r="N126" s="105"/>
    </row>
    <row r="127" spans="1:14" ht="26.25" customHeight="1" x14ac:dyDescent="0.25">
      <c r="A127" s="86" t="s">
        <v>928</v>
      </c>
      <c r="B127" s="101" t="s">
        <v>178</v>
      </c>
      <c r="C127" s="101"/>
      <c r="D127" s="101"/>
      <c r="E127" s="101"/>
      <c r="F127" s="53"/>
      <c r="G127" s="102"/>
      <c r="H127" s="103"/>
      <c r="I127" s="103"/>
      <c r="J127" s="104"/>
      <c r="K127" s="104"/>
      <c r="L127" s="104"/>
      <c r="M127" s="104"/>
      <c r="N127" s="105"/>
    </row>
    <row r="128" spans="1:14" ht="26.25" customHeight="1" x14ac:dyDescent="0.25">
      <c r="A128" s="87" t="s">
        <v>929</v>
      </c>
      <c r="B128" s="101" t="s">
        <v>166</v>
      </c>
      <c r="C128" s="101"/>
      <c r="D128" s="101"/>
      <c r="E128" s="101"/>
      <c r="F128" s="53"/>
      <c r="G128" s="102"/>
      <c r="H128" s="103"/>
      <c r="I128" s="103"/>
      <c r="J128" s="104"/>
      <c r="K128" s="104"/>
      <c r="L128" s="104"/>
      <c r="M128" s="104"/>
      <c r="N128" s="105"/>
    </row>
    <row r="129" spans="1:14" ht="29.25" customHeight="1" x14ac:dyDescent="0.25">
      <c r="A129" s="86" t="s">
        <v>930</v>
      </c>
      <c r="B129" s="101" t="s">
        <v>167</v>
      </c>
      <c r="C129" s="101"/>
      <c r="D129" s="101"/>
      <c r="E129" s="101"/>
      <c r="F129" s="53"/>
      <c r="G129" s="102"/>
      <c r="H129" s="103"/>
      <c r="I129" s="103"/>
      <c r="J129" s="104"/>
      <c r="K129" s="104"/>
      <c r="L129" s="104"/>
      <c r="M129" s="104"/>
      <c r="N129" s="105"/>
    </row>
    <row r="130" spans="1:14" ht="26.25" customHeight="1" x14ac:dyDescent="0.25">
      <c r="A130" s="87" t="s">
        <v>931</v>
      </c>
      <c r="B130" s="101" t="s">
        <v>56</v>
      </c>
      <c r="C130" s="101"/>
      <c r="D130" s="101"/>
      <c r="E130" s="101"/>
      <c r="F130" s="53"/>
      <c r="G130" s="102"/>
      <c r="H130" s="103"/>
      <c r="I130" s="103"/>
      <c r="J130" s="104"/>
      <c r="K130" s="104"/>
      <c r="L130" s="104"/>
      <c r="M130" s="104"/>
      <c r="N130" s="105"/>
    </row>
    <row r="131" spans="1:14" ht="26.25" customHeight="1" x14ac:dyDescent="0.25">
      <c r="A131" s="86" t="s">
        <v>932</v>
      </c>
      <c r="B131" s="101" t="s">
        <v>57</v>
      </c>
      <c r="C131" s="101"/>
      <c r="D131" s="101"/>
      <c r="E131" s="101"/>
      <c r="F131" s="53"/>
      <c r="G131" s="102"/>
      <c r="H131" s="103"/>
      <c r="I131" s="103"/>
      <c r="J131" s="104"/>
      <c r="K131" s="104"/>
      <c r="L131" s="104"/>
      <c r="M131" s="104"/>
      <c r="N131" s="105"/>
    </row>
    <row r="132" spans="1:14" ht="26.25" customHeight="1" x14ac:dyDescent="0.25">
      <c r="A132" s="87" t="s">
        <v>933</v>
      </c>
      <c r="B132" s="101" t="s">
        <v>58</v>
      </c>
      <c r="C132" s="101"/>
      <c r="D132" s="101"/>
      <c r="E132" s="101"/>
      <c r="F132" s="53"/>
      <c r="G132" s="102"/>
      <c r="H132" s="103"/>
      <c r="I132" s="103"/>
      <c r="J132" s="104"/>
      <c r="K132" s="104"/>
      <c r="L132" s="104"/>
      <c r="M132" s="104"/>
      <c r="N132" s="105"/>
    </row>
    <row r="133" spans="1:14" ht="26.25" customHeight="1" x14ac:dyDescent="0.25">
      <c r="A133" s="86" t="s">
        <v>934</v>
      </c>
      <c r="B133" s="101" t="s">
        <v>59</v>
      </c>
      <c r="C133" s="101"/>
      <c r="D133" s="101"/>
      <c r="E133" s="101"/>
      <c r="F133" s="53"/>
      <c r="G133" s="102"/>
      <c r="H133" s="103"/>
      <c r="I133" s="103"/>
      <c r="J133" s="104"/>
      <c r="K133" s="104"/>
      <c r="L133" s="104"/>
      <c r="M133" s="104"/>
      <c r="N133" s="105"/>
    </row>
    <row r="134" spans="1:14" ht="26.25" customHeight="1" x14ac:dyDescent="0.25">
      <c r="A134" s="87" t="s">
        <v>935</v>
      </c>
      <c r="B134" s="101" t="s">
        <v>168</v>
      </c>
      <c r="C134" s="101"/>
      <c r="D134" s="101"/>
      <c r="E134" s="101"/>
      <c r="F134" s="53"/>
      <c r="G134" s="102"/>
      <c r="H134" s="103"/>
      <c r="I134" s="103"/>
      <c r="J134" s="104"/>
      <c r="K134" s="104"/>
      <c r="L134" s="104"/>
      <c r="M134" s="104"/>
      <c r="N134" s="105"/>
    </row>
    <row r="135" spans="1:14" ht="26.25" customHeight="1" x14ac:dyDescent="0.25">
      <c r="A135" s="86" t="s">
        <v>936</v>
      </c>
      <c r="B135" s="101" t="s">
        <v>60</v>
      </c>
      <c r="C135" s="101"/>
      <c r="D135" s="101"/>
      <c r="E135" s="101"/>
      <c r="F135" s="53"/>
      <c r="G135" s="102"/>
      <c r="H135" s="103"/>
      <c r="I135" s="103"/>
      <c r="J135" s="104"/>
      <c r="K135" s="104"/>
      <c r="L135" s="104"/>
      <c r="M135" s="104"/>
      <c r="N135" s="105"/>
    </row>
    <row r="136" spans="1:14" ht="26.25" customHeight="1" x14ac:dyDescent="0.25">
      <c r="A136" s="87" t="s">
        <v>937</v>
      </c>
      <c r="B136" s="101" t="s">
        <v>61</v>
      </c>
      <c r="C136" s="101"/>
      <c r="D136" s="101"/>
      <c r="E136" s="101"/>
      <c r="F136" s="53"/>
      <c r="G136" s="102"/>
      <c r="H136" s="103"/>
      <c r="I136" s="103"/>
      <c r="J136" s="104"/>
      <c r="K136" s="104"/>
      <c r="L136" s="104"/>
      <c r="M136" s="104"/>
      <c r="N136" s="105"/>
    </row>
    <row r="137" spans="1:14" ht="26.25" customHeight="1" x14ac:dyDescent="0.25">
      <c r="A137" s="86" t="s">
        <v>938</v>
      </c>
      <c r="B137" s="101" t="s">
        <v>169</v>
      </c>
      <c r="C137" s="101"/>
      <c r="D137" s="101"/>
      <c r="E137" s="101"/>
      <c r="F137" s="53"/>
      <c r="G137" s="102"/>
      <c r="H137" s="103"/>
      <c r="I137" s="103"/>
      <c r="J137" s="104"/>
      <c r="K137" s="104"/>
      <c r="L137" s="104"/>
      <c r="M137" s="104"/>
      <c r="N137" s="105"/>
    </row>
    <row r="138" spans="1:14" ht="150" customHeight="1" x14ac:dyDescent="0.25">
      <c r="A138" s="87" t="s">
        <v>939</v>
      </c>
      <c r="B138" s="152" t="s">
        <v>210</v>
      </c>
      <c r="C138" s="153"/>
      <c r="D138" s="153"/>
      <c r="E138" s="154"/>
      <c r="F138" s="53"/>
      <c r="G138" s="155"/>
      <c r="H138" s="156"/>
      <c r="I138" s="156"/>
      <c r="J138" s="156"/>
      <c r="K138" s="156"/>
      <c r="L138" s="156"/>
      <c r="M138" s="156"/>
      <c r="N138" s="157"/>
    </row>
    <row r="139" spans="1:14" ht="26.25" customHeight="1" x14ac:dyDescent="0.25">
      <c r="A139" s="86" t="s">
        <v>940</v>
      </c>
      <c r="B139" s="101" t="s">
        <v>179</v>
      </c>
      <c r="C139" s="101"/>
      <c r="D139" s="101"/>
      <c r="E139" s="101"/>
      <c r="F139" s="53"/>
      <c r="G139" s="102"/>
      <c r="H139" s="103"/>
      <c r="I139" s="103"/>
      <c r="J139" s="104"/>
      <c r="K139" s="104"/>
      <c r="L139" s="104"/>
      <c r="M139" s="104"/>
      <c r="N139" s="105"/>
    </row>
    <row r="140" spans="1:14" ht="26.25" customHeight="1" x14ac:dyDescent="0.25">
      <c r="A140" s="87" t="s">
        <v>941</v>
      </c>
      <c r="B140" s="101" t="s">
        <v>180</v>
      </c>
      <c r="C140" s="101"/>
      <c r="D140" s="101"/>
      <c r="E140" s="101"/>
      <c r="F140" s="59"/>
      <c r="G140" s="102"/>
      <c r="H140" s="103"/>
      <c r="I140" s="103"/>
      <c r="J140" s="104"/>
      <c r="K140" s="104"/>
      <c r="L140" s="104"/>
      <c r="M140" s="104"/>
      <c r="N140" s="105"/>
    </row>
    <row r="141" spans="1:14" ht="26.25" customHeight="1" x14ac:dyDescent="0.25">
      <c r="A141" s="86" t="s">
        <v>942</v>
      </c>
      <c r="B141" s="101" t="s">
        <v>181</v>
      </c>
      <c r="C141" s="101"/>
      <c r="D141" s="101"/>
      <c r="E141" s="101"/>
      <c r="F141" s="53"/>
      <c r="G141" s="102"/>
      <c r="H141" s="103"/>
      <c r="I141" s="103"/>
      <c r="J141" s="104"/>
      <c r="K141" s="104"/>
      <c r="L141" s="104"/>
      <c r="M141" s="104"/>
      <c r="N141" s="105"/>
    </row>
    <row r="142" spans="1:14" ht="26.25" customHeight="1" x14ac:dyDescent="0.25">
      <c r="A142" s="87" t="s">
        <v>943</v>
      </c>
      <c r="B142" s="112" t="s">
        <v>243</v>
      </c>
      <c r="C142" s="112"/>
      <c r="D142" s="112"/>
      <c r="E142" s="112"/>
      <c r="F142" s="53"/>
      <c r="G142" s="102"/>
      <c r="H142" s="103"/>
      <c r="I142" s="103"/>
      <c r="J142" s="104"/>
      <c r="K142" s="104"/>
      <c r="L142" s="104"/>
      <c r="M142" s="104"/>
      <c r="N142" s="105"/>
    </row>
    <row r="143" spans="1:14" ht="26.25" customHeight="1" x14ac:dyDescent="0.25">
      <c r="A143" s="86" t="s">
        <v>944</v>
      </c>
      <c r="B143" s="112" t="s">
        <v>182</v>
      </c>
      <c r="C143" s="112"/>
      <c r="D143" s="112"/>
      <c r="E143" s="112"/>
      <c r="F143" s="53"/>
      <c r="G143" s="102"/>
      <c r="H143" s="103"/>
      <c r="I143" s="103"/>
      <c r="J143" s="104"/>
      <c r="K143" s="104"/>
      <c r="L143" s="104"/>
      <c r="M143" s="104"/>
      <c r="N143" s="105"/>
    </row>
    <row r="144" spans="1:14" ht="26.25" customHeight="1" thickBot="1" x14ac:dyDescent="0.3">
      <c r="A144" s="87" t="s">
        <v>945</v>
      </c>
      <c r="B144" s="112" t="s">
        <v>253</v>
      </c>
      <c r="C144" s="112"/>
      <c r="D144" s="112"/>
      <c r="E144" s="112"/>
      <c r="F144" s="53"/>
      <c r="G144" s="212"/>
      <c r="H144" s="213"/>
      <c r="I144" s="213"/>
      <c r="J144" s="214"/>
      <c r="K144" s="214"/>
      <c r="L144" s="214"/>
      <c r="M144" s="214"/>
      <c r="N144" s="215"/>
    </row>
    <row r="145" spans="1:14" ht="22.5" customHeight="1" x14ac:dyDescent="0.25">
      <c r="A145" s="95" t="s">
        <v>27</v>
      </c>
      <c r="B145" s="96"/>
      <c r="C145" s="97"/>
      <c r="D145" s="47" t="s">
        <v>44</v>
      </c>
      <c r="E145" s="48">
        <f>COUNTIF(F147:F155,"&lt;&gt;"&amp;$A$27)*3</f>
        <v>27</v>
      </c>
      <c r="F145" s="134">
        <f>SUM(F147:F155)</f>
        <v>0</v>
      </c>
      <c r="G145" s="89" t="s">
        <v>1</v>
      </c>
      <c r="H145" s="90"/>
      <c r="I145" s="90"/>
      <c r="J145" s="90"/>
      <c r="K145" s="90"/>
      <c r="L145" s="90"/>
      <c r="M145" s="90"/>
      <c r="N145" s="91"/>
    </row>
    <row r="146" spans="1:14" s="66" customFormat="1" ht="22.5" customHeight="1" thickBot="1" x14ac:dyDescent="0.3">
      <c r="A146" s="98"/>
      <c r="B146" s="99"/>
      <c r="C146" s="100"/>
      <c r="D146" s="49" t="s">
        <v>36</v>
      </c>
      <c r="E146" s="50">
        <f>F145/E145</f>
        <v>0</v>
      </c>
      <c r="F146" s="135"/>
      <c r="G146" s="92"/>
      <c r="H146" s="93"/>
      <c r="I146" s="93"/>
      <c r="J146" s="93"/>
      <c r="K146" s="93"/>
      <c r="L146" s="93"/>
      <c r="M146" s="93"/>
      <c r="N146" s="94"/>
    </row>
    <row r="147" spans="1:14" s="66" customFormat="1" ht="26.25" customHeight="1" x14ac:dyDescent="0.25">
      <c r="A147" s="61" t="s">
        <v>127</v>
      </c>
      <c r="B147" s="219" t="s">
        <v>183</v>
      </c>
      <c r="C147" s="220"/>
      <c r="D147" s="220"/>
      <c r="E147" s="221"/>
      <c r="F147" s="52"/>
      <c r="G147" s="201"/>
      <c r="H147" s="202"/>
      <c r="I147" s="202"/>
      <c r="J147" s="203"/>
      <c r="K147" s="203"/>
      <c r="L147" s="203"/>
      <c r="M147" s="203"/>
      <c r="N147" s="204"/>
    </row>
    <row r="148" spans="1:14" s="66" customFormat="1" ht="26.25" customHeight="1" x14ac:dyDescent="0.25">
      <c r="A148" s="51" t="s">
        <v>128</v>
      </c>
      <c r="B148" s="222" t="s">
        <v>242</v>
      </c>
      <c r="C148" s="223"/>
      <c r="D148" s="223"/>
      <c r="E148" s="224"/>
      <c r="F148" s="53"/>
      <c r="G148" s="102"/>
      <c r="H148" s="103"/>
      <c r="I148" s="103"/>
      <c r="J148" s="104"/>
      <c r="K148" s="104"/>
      <c r="L148" s="104"/>
      <c r="M148" s="104"/>
      <c r="N148" s="105"/>
    </row>
    <row r="149" spans="1:14" s="66" customFormat="1" ht="26.25" customHeight="1" x14ac:dyDescent="0.25">
      <c r="A149" s="61" t="s">
        <v>129</v>
      </c>
      <c r="B149" s="119" t="s">
        <v>186</v>
      </c>
      <c r="C149" s="120"/>
      <c r="D149" s="120"/>
      <c r="E149" s="121"/>
      <c r="F149" s="53"/>
      <c r="G149" s="102"/>
      <c r="H149" s="103"/>
      <c r="I149" s="103"/>
      <c r="J149" s="104"/>
      <c r="K149" s="104"/>
      <c r="L149" s="104"/>
      <c r="M149" s="104"/>
      <c r="N149" s="105"/>
    </row>
    <row r="150" spans="1:14" s="66" customFormat="1" ht="26.25" customHeight="1" x14ac:dyDescent="0.25">
      <c r="A150" s="51" t="s">
        <v>130</v>
      </c>
      <c r="B150" s="119" t="s">
        <v>62</v>
      </c>
      <c r="C150" s="120"/>
      <c r="D150" s="120"/>
      <c r="E150" s="121"/>
      <c r="F150" s="53"/>
      <c r="G150" s="102"/>
      <c r="H150" s="103"/>
      <c r="I150" s="103"/>
      <c r="J150" s="104"/>
      <c r="K150" s="104"/>
      <c r="L150" s="104"/>
      <c r="M150" s="104"/>
      <c r="N150" s="105"/>
    </row>
    <row r="151" spans="1:14" s="66" customFormat="1" ht="26.25" customHeight="1" x14ac:dyDescent="0.25">
      <c r="A151" s="61" t="s">
        <v>131</v>
      </c>
      <c r="B151" s="222" t="s">
        <v>258</v>
      </c>
      <c r="C151" s="223"/>
      <c r="D151" s="223"/>
      <c r="E151" s="224"/>
      <c r="F151" s="53"/>
      <c r="G151" s="102"/>
      <c r="H151" s="103"/>
      <c r="I151" s="103"/>
      <c r="J151" s="104"/>
      <c r="K151" s="104"/>
      <c r="L151" s="104"/>
      <c r="M151" s="104"/>
      <c r="N151" s="105"/>
    </row>
    <row r="152" spans="1:14" s="66" customFormat="1" ht="26.25" customHeight="1" x14ac:dyDescent="0.25">
      <c r="A152" s="51" t="s">
        <v>132</v>
      </c>
      <c r="B152" s="119" t="s">
        <v>184</v>
      </c>
      <c r="C152" s="120"/>
      <c r="D152" s="120"/>
      <c r="E152" s="121"/>
      <c r="F152" s="53"/>
      <c r="G152" s="102"/>
      <c r="H152" s="103"/>
      <c r="I152" s="103"/>
      <c r="J152" s="104"/>
      <c r="K152" s="104"/>
      <c r="L152" s="104"/>
      <c r="M152" s="104"/>
      <c r="N152" s="105"/>
    </row>
    <row r="153" spans="1:14" s="66" customFormat="1" ht="26.25" customHeight="1" x14ac:dyDescent="0.25">
      <c r="A153" s="61" t="s">
        <v>133</v>
      </c>
      <c r="B153" s="119" t="s">
        <v>211</v>
      </c>
      <c r="C153" s="120"/>
      <c r="D153" s="120"/>
      <c r="E153" s="121"/>
      <c r="F153" s="53"/>
      <c r="G153" s="102"/>
      <c r="H153" s="103"/>
      <c r="I153" s="103"/>
      <c r="J153" s="104"/>
      <c r="K153" s="104"/>
      <c r="L153" s="104"/>
      <c r="M153" s="104"/>
      <c r="N153" s="105"/>
    </row>
    <row r="154" spans="1:14" s="66" customFormat="1" ht="26.25" customHeight="1" x14ac:dyDescent="0.25">
      <c r="A154" s="51" t="s">
        <v>134</v>
      </c>
      <c r="B154" s="119" t="s">
        <v>187</v>
      </c>
      <c r="C154" s="120"/>
      <c r="D154" s="120"/>
      <c r="E154" s="121"/>
      <c r="F154" s="53"/>
      <c r="G154" s="102"/>
      <c r="H154" s="103"/>
      <c r="I154" s="103"/>
      <c r="J154" s="104"/>
      <c r="K154" s="104"/>
      <c r="L154" s="104"/>
      <c r="M154" s="104"/>
      <c r="N154" s="105"/>
    </row>
    <row r="155" spans="1:14" s="66" customFormat="1" ht="26.25" customHeight="1" thickBot="1" x14ac:dyDescent="0.3">
      <c r="A155" s="61" t="s">
        <v>135</v>
      </c>
      <c r="B155" s="234" t="s">
        <v>185</v>
      </c>
      <c r="C155" s="235"/>
      <c r="D155" s="235"/>
      <c r="E155" s="236"/>
      <c r="F155" s="53"/>
      <c r="G155" s="102"/>
      <c r="H155" s="103"/>
      <c r="I155" s="103"/>
      <c r="J155" s="104"/>
      <c r="K155" s="104"/>
      <c r="L155" s="104"/>
      <c r="M155" s="104"/>
      <c r="N155" s="105"/>
    </row>
    <row r="156" spans="1:14" s="66" customFormat="1" ht="22.5" customHeight="1" x14ac:dyDescent="0.25">
      <c r="A156" s="95" t="s">
        <v>254</v>
      </c>
      <c r="B156" s="96"/>
      <c r="C156" s="97"/>
      <c r="D156" s="47" t="s">
        <v>44</v>
      </c>
      <c r="E156" s="48">
        <f>COUNTIF(F158:F171,"&lt;&gt;"&amp;$A$27)*3</f>
        <v>42</v>
      </c>
      <c r="F156" s="134">
        <f>SUM(F158:F171)</f>
        <v>0</v>
      </c>
      <c r="G156" s="89" t="s">
        <v>1</v>
      </c>
      <c r="H156" s="90"/>
      <c r="I156" s="90"/>
      <c r="J156" s="90"/>
      <c r="K156" s="90"/>
      <c r="L156" s="90"/>
      <c r="M156" s="90"/>
      <c r="N156" s="91"/>
    </row>
    <row r="157" spans="1:14" s="66" customFormat="1" ht="22.5" customHeight="1" thickBot="1" x14ac:dyDescent="0.3">
      <c r="A157" s="98"/>
      <c r="B157" s="99"/>
      <c r="C157" s="100"/>
      <c r="D157" s="49" t="s">
        <v>36</v>
      </c>
      <c r="E157" s="50">
        <f>F156/E156</f>
        <v>0</v>
      </c>
      <c r="F157" s="135"/>
      <c r="G157" s="92"/>
      <c r="H157" s="93"/>
      <c r="I157" s="93"/>
      <c r="J157" s="93"/>
      <c r="K157" s="93"/>
      <c r="L157" s="93"/>
      <c r="M157" s="93"/>
      <c r="N157" s="94"/>
    </row>
    <row r="158" spans="1:14" s="66" customFormat="1" ht="26.25" customHeight="1" x14ac:dyDescent="0.25">
      <c r="A158" s="88" t="s">
        <v>946</v>
      </c>
      <c r="B158" s="101" t="s">
        <v>188</v>
      </c>
      <c r="C158" s="101"/>
      <c r="D158" s="101"/>
      <c r="E158" s="101"/>
      <c r="F158" s="52"/>
      <c r="G158" s="201"/>
      <c r="H158" s="202"/>
      <c r="I158" s="202"/>
      <c r="J158" s="203"/>
      <c r="K158" s="203"/>
      <c r="L158" s="203"/>
      <c r="M158" s="203"/>
      <c r="N158" s="204"/>
    </row>
    <row r="159" spans="1:14" s="66" customFormat="1" ht="26.25" customHeight="1" x14ac:dyDescent="0.25">
      <c r="A159" s="86" t="s">
        <v>947</v>
      </c>
      <c r="B159" s="101" t="s">
        <v>189</v>
      </c>
      <c r="C159" s="101"/>
      <c r="D159" s="101"/>
      <c r="E159" s="101"/>
      <c r="F159" s="59"/>
      <c r="G159" s="102"/>
      <c r="H159" s="103"/>
      <c r="I159" s="103"/>
      <c r="J159" s="104"/>
      <c r="K159" s="104"/>
      <c r="L159" s="104"/>
      <c r="M159" s="104"/>
      <c r="N159" s="105"/>
    </row>
    <row r="160" spans="1:14" s="66" customFormat="1" ht="26.25" customHeight="1" x14ac:dyDescent="0.25">
      <c r="A160" s="88" t="s">
        <v>948</v>
      </c>
      <c r="B160" s="101" t="s">
        <v>194</v>
      </c>
      <c r="C160" s="101"/>
      <c r="D160" s="101"/>
      <c r="E160" s="101"/>
      <c r="F160" s="53"/>
      <c r="G160" s="102"/>
      <c r="H160" s="103"/>
      <c r="I160" s="103"/>
      <c r="J160" s="104"/>
      <c r="K160" s="104"/>
      <c r="L160" s="104"/>
      <c r="M160" s="104"/>
      <c r="N160" s="105"/>
    </row>
    <row r="161" spans="1:14" s="66" customFormat="1" ht="26.25" customHeight="1" x14ac:dyDescent="0.25">
      <c r="A161" s="86" t="s">
        <v>949</v>
      </c>
      <c r="B161" s="101" t="s">
        <v>190</v>
      </c>
      <c r="C161" s="101"/>
      <c r="D161" s="101"/>
      <c r="E161" s="101"/>
      <c r="F161" s="53"/>
      <c r="G161" s="102"/>
      <c r="H161" s="103"/>
      <c r="I161" s="103"/>
      <c r="J161" s="104"/>
      <c r="K161" s="104"/>
      <c r="L161" s="104"/>
      <c r="M161" s="104"/>
      <c r="N161" s="105"/>
    </row>
    <row r="162" spans="1:14" s="66" customFormat="1" ht="26.25" customHeight="1" x14ac:dyDescent="0.25">
      <c r="A162" s="88" t="s">
        <v>950</v>
      </c>
      <c r="B162" s="101" t="s">
        <v>191</v>
      </c>
      <c r="C162" s="101"/>
      <c r="D162" s="101"/>
      <c r="E162" s="101"/>
      <c r="F162" s="53"/>
      <c r="G162" s="102"/>
      <c r="H162" s="103"/>
      <c r="I162" s="103"/>
      <c r="J162" s="104"/>
      <c r="K162" s="104"/>
      <c r="L162" s="104"/>
      <c r="M162" s="104"/>
      <c r="N162" s="105"/>
    </row>
    <row r="163" spans="1:14" s="66" customFormat="1" ht="26.25" customHeight="1" x14ac:dyDescent="0.25">
      <c r="A163" s="86" t="s">
        <v>951</v>
      </c>
      <c r="B163" s="101" t="s">
        <v>192</v>
      </c>
      <c r="C163" s="101"/>
      <c r="D163" s="101"/>
      <c r="E163" s="101"/>
      <c r="F163" s="59"/>
      <c r="G163" s="102"/>
      <c r="H163" s="103"/>
      <c r="I163" s="103"/>
      <c r="J163" s="104"/>
      <c r="K163" s="104"/>
      <c r="L163" s="104"/>
      <c r="M163" s="104"/>
      <c r="N163" s="105"/>
    </row>
    <row r="164" spans="1:14" s="66" customFormat="1" ht="26.25" customHeight="1" x14ac:dyDescent="0.25">
      <c r="A164" s="88" t="s">
        <v>952</v>
      </c>
      <c r="B164" s="101" t="s">
        <v>193</v>
      </c>
      <c r="C164" s="101"/>
      <c r="D164" s="101"/>
      <c r="E164" s="101"/>
      <c r="F164" s="59"/>
      <c r="G164" s="102"/>
      <c r="H164" s="103"/>
      <c r="I164" s="103"/>
      <c r="J164" s="104"/>
      <c r="K164" s="104"/>
      <c r="L164" s="104"/>
      <c r="M164" s="104"/>
      <c r="N164" s="105"/>
    </row>
    <row r="165" spans="1:14" s="66" customFormat="1" ht="26.25" customHeight="1" x14ac:dyDescent="0.25">
      <c r="A165" s="86" t="s">
        <v>953</v>
      </c>
      <c r="B165" s="101" t="s">
        <v>203</v>
      </c>
      <c r="C165" s="101"/>
      <c r="D165" s="101"/>
      <c r="E165" s="101"/>
      <c r="F165" s="53"/>
      <c r="G165" s="102"/>
      <c r="H165" s="103"/>
      <c r="I165" s="103"/>
      <c r="J165" s="104"/>
      <c r="K165" s="104"/>
      <c r="L165" s="104"/>
      <c r="M165" s="104"/>
      <c r="N165" s="105"/>
    </row>
    <row r="166" spans="1:14" s="66" customFormat="1" ht="26.25" customHeight="1" x14ac:dyDescent="0.25">
      <c r="A166" s="88" t="s">
        <v>954</v>
      </c>
      <c r="B166" s="101" t="s">
        <v>195</v>
      </c>
      <c r="C166" s="101"/>
      <c r="D166" s="101"/>
      <c r="E166" s="101"/>
      <c r="F166" s="53"/>
      <c r="G166" s="102"/>
      <c r="H166" s="103"/>
      <c r="I166" s="103"/>
      <c r="J166" s="104"/>
      <c r="K166" s="104"/>
      <c r="L166" s="104"/>
      <c r="M166" s="104"/>
      <c r="N166" s="105"/>
    </row>
    <row r="167" spans="1:14" s="66" customFormat="1" ht="26.25" customHeight="1" x14ac:dyDescent="0.25">
      <c r="A167" s="67" t="s">
        <v>289</v>
      </c>
      <c r="B167" s="101" t="s">
        <v>196</v>
      </c>
      <c r="C167" s="101"/>
      <c r="D167" s="101"/>
      <c r="E167" s="101"/>
      <c r="F167" s="53"/>
      <c r="G167" s="102"/>
      <c r="H167" s="103"/>
      <c r="I167" s="103"/>
      <c r="J167" s="104"/>
      <c r="K167" s="104"/>
      <c r="L167" s="104"/>
      <c r="M167" s="104"/>
      <c r="N167" s="105"/>
    </row>
    <row r="168" spans="1:14" s="66" customFormat="1" ht="26.25" customHeight="1" x14ac:dyDescent="0.25">
      <c r="A168" s="88" t="s">
        <v>955</v>
      </c>
      <c r="B168" s="101" t="s">
        <v>197</v>
      </c>
      <c r="C168" s="101"/>
      <c r="D168" s="101"/>
      <c r="E168" s="101"/>
      <c r="F168" s="53"/>
      <c r="G168" s="102"/>
      <c r="H168" s="103"/>
      <c r="I168" s="103"/>
      <c r="J168" s="104"/>
      <c r="K168" s="104"/>
      <c r="L168" s="104"/>
      <c r="M168" s="104"/>
      <c r="N168" s="105"/>
    </row>
    <row r="169" spans="1:14" s="66" customFormat="1" ht="26.25" customHeight="1" x14ac:dyDescent="0.25">
      <c r="A169" s="67" t="s">
        <v>956</v>
      </c>
      <c r="B169" s="101" t="s">
        <v>198</v>
      </c>
      <c r="C169" s="101"/>
      <c r="D169" s="101"/>
      <c r="E169" s="101"/>
      <c r="F169" s="53"/>
      <c r="G169" s="102"/>
      <c r="H169" s="103"/>
      <c r="I169" s="103"/>
      <c r="J169" s="104"/>
      <c r="K169" s="104"/>
      <c r="L169" s="104"/>
      <c r="M169" s="104"/>
      <c r="N169" s="105"/>
    </row>
    <row r="170" spans="1:14" s="66" customFormat="1" ht="26.25" customHeight="1" x14ac:dyDescent="0.25">
      <c r="A170" s="88" t="s">
        <v>957</v>
      </c>
      <c r="B170" s="101" t="s">
        <v>212</v>
      </c>
      <c r="C170" s="101"/>
      <c r="D170" s="101"/>
      <c r="E170" s="101"/>
      <c r="F170" s="53"/>
      <c r="G170" s="102"/>
      <c r="H170" s="103"/>
      <c r="I170" s="103"/>
      <c r="J170" s="104"/>
      <c r="K170" s="104"/>
      <c r="L170" s="104"/>
      <c r="M170" s="104"/>
      <c r="N170" s="105"/>
    </row>
    <row r="171" spans="1:14" s="66" customFormat="1" ht="26.25" customHeight="1" thickBot="1" x14ac:dyDescent="0.3">
      <c r="A171" s="67" t="s">
        <v>958</v>
      </c>
      <c r="B171" s="101" t="s">
        <v>204</v>
      </c>
      <c r="C171" s="101"/>
      <c r="D171" s="101"/>
      <c r="E171" s="101"/>
      <c r="F171" s="54"/>
      <c r="G171" s="212"/>
      <c r="H171" s="213"/>
      <c r="I171" s="213"/>
      <c r="J171" s="214"/>
      <c r="K171" s="214"/>
      <c r="L171" s="214"/>
      <c r="M171" s="214"/>
      <c r="N171" s="215"/>
    </row>
    <row r="172" spans="1:14" s="66" customFormat="1" ht="9" customHeight="1" thickBot="1" x14ac:dyDescent="0.3">
      <c r="A172" s="68"/>
      <c r="B172" s="69"/>
      <c r="C172" s="69"/>
      <c r="D172" s="69"/>
      <c r="E172" s="70"/>
      <c r="F172" s="71"/>
      <c r="G172" s="72"/>
      <c r="H172" s="72"/>
      <c r="I172" s="72"/>
      <c r="J172" s="72"/>
      <c r="K172" s="72"/>
      <c r="L172" s="72"/>
      <c r="M172" s="72"/>
      <c r="N172" s="73"/>
    </row>
    <row r="173" spans="1:14" ht="24.75" customHeight="1" thickBot="1" x14ac:dyDescent="0.3">
      <c r="A173" s="146" t="s">
        <v>199</v>
      </c>
      <c r="B173" s="147"/>
      <c r="C173" s="147"/>
      <c r="D173" s="147"/>
      <c r="E173" s="147"/>
      <c r="F173" s="147"/>
      <c r="G173" s="147"/>
      <c r="H173" s="147"/>
      <c r="I173" s="147"/>
      <c r="J173" s="147"/>
      <c r="K173" s="147"/>
      <c r="L173" s="147"/>
      <c r="M173" s="147"/>
      <c r="N173" s="148"/>
    </row>
    <row r="174" spans="1:14" ht="18.600000000000001" thickBot="1" x14ac:dyDescent="0.4">
      <c r="A174" s="216" t="s">
        <v>205</v>
      </c>
      <c r="B174" s="217"/>
      <c r="C174" s="217"/>
      <c r="D174" s="217"/>
      <c r="E174" s="217"/>
      <c r="F174" s="217"/>
      <c r="G174" s="217"/>
      <c r="H174" s="217"/>
      <c r="I174" s="217"/>
      <c r="J174" s="217"/>
      <c r="K174" s="217"/>
      <c r="L174" s="217"/>
      <c r="M174" s="217"/>
      <c r="N174" s="218"/>
    </row>
    <row r="175" spans="1:14" ht="21" customHeight="1" x14ac:dyDescent="0.25">
      <c r="A175" s="237"/>
      <c r="B175" s="238"/>
      <c r="C175" s="238"/>
      <c r="D175" s="238"/>
      <c r="E175" s="238"/>
      <c r="F175" s="238"/>
      <c r="G175" s="238"/>
      <c r="H175" s="238"/>
      <c r="I175" s="238"/>
      <c r="J175" s="238"/>
      <c r="K175" s="238"/>
      <c r="L175" s="238"/>
      <c r="M175" s="238"/>
      <c r="N175" s="239"/>
    </row>
    <row r="176" spans="1:14" ht="21" customHeight="1" thickBot="1" x14ac:dyDescent="0.3">
      <c r="A176" s="240"/>
      <c r="B176" s="241"/>
      <c r="C176" s="241"/>
      <c r="D176" s="241"/>
      <c r="E176" s="241"/>
      <c r="F176" s="241"/>
      <c r="G176" s="241"/>
      <c r="H176" s="241"/>
      <c r="I176" s="241"/>
      <c r="J176" s="241"/>
      <c r="K176" s="241"/>
      <c r="L176" s="241"/>
      <c r="M176" s="241"/>
      <c r="N176" s="242"/>
    </row>
    <row r="177" spans="1:14" ht="21" customHeight="1" thickBot="1" x14ac:dyDescent="0.3">
      <c r="A177" s="143" t="s">
        <v>200</v>
      </c>
      <c r="B177" s="144"/>
      <c r="C177" s="144"/>
      <c r="D177" s="144"/>
      <c r="E177" s="144"/>
      <c r="F177" s="144"/>
      <c r="G177" s="144"/>
      <c r="H177" s="144"/>
      <c r="I177" s="144"/>
      <c r="J177" s="144"/>
      <c r="K177" s="144"/>
      <c r="L177" s="144"/>
      <c r="M177" s="144"/>
      <c r="N177" s="145"/>
    </row>
    <row r="178" spans="1:14" ht="21" customHeight="1" x14ac:dyDescent="0.25">
      <c r="A178" s="237"/>
      <c r="B178" s="238"/>
      <c r="C178" s="238"/>
      <c r="D178" s="238"/>
      <c r="E178" s="238"/>
      <c r="F178" s="238"/>
      <c r="G178" s="238"/>
      <c r="H178" s="238"/>
      <c r="I178" s="238"/>
      <c r="J178" s="238"/>
      <c r="K178" s="238"/>
      <c r="L178" s="238"/>
      <c r="M178" s="238"/>
      <c r="N178" s="239"/>
    </row>
    <row r="179" spans="1:14" ht="21" customHeight="1" x14ac:dyDescent="0.25">
      <c r="A179" s="243"/>
      <c r="B179" s="244"/>
      <c r="C179" s="244"/>
      <c r="D179" s="244"/>
      <c r="E179" s="244"/>
      <c r="F179" s="244"/>
      <c r="G179" s="244"/>
      <c r="H179" s="244"/>
      <c r="I179" s="244"/>
      <c r="J179" s="244"/>
      <c r="K179" s="244"/>
      <c r="L179" s="244"/>
      <c r="M179" s="244"/>
      <c r="N179" s="245"/>
    </row>
    <row r="180" spans="1:14" ht="21" customHeight="1" thickBot="1" x14ac:dyDescent="0.3">
      <c r="A180" s="240"/>
      <c r="B180" s="241"/>
      <c r="C180" s="241"/>
      <c r="D180" s="241"/>
      <c r="E180" s="241"/>
      <c r="F180" s="241"/>
      <c r="G180" s="241"/>
      <c r="H180" s="241"/>
      <c r="I180" s="241"/>
      <c r="J180" s="241"/>
      <c r="K180" s="241"/>
      <c r="L180" s="241"/>
      <c r="M180" s="241"/>
      <c r="N180" s="242"/>
    </row>
    <row r="181" spans="1:14" ht="25.5" customHeight="1" thickBot="1" x14ac:dyDescent="0.3">
      <c r="A181" s="149" t="s">
        <v>21</v>
      </c>
      <c r="B181" s="150"/>
      <c r="C181" s="150"/>
      <c r="D181" s="150"/>
      <c r="E181" s="150"/>
      <c r="F181" s="150"/>
      <c r="G181" s="150"/>
      <c r="H181" s="150"/>
      <c r="I181" s="150"/>
      <c r="J181" s="150"/>
      <c r="K181" s="150"/>
      <c r="L181" s="150"/>
      <c r="M181" s="150"/>
      <c r="N181" s="151"/>
    </row>
    <row r="182" spans="1:14" ht="129.75" customHeight="1" thickBot="1" x14ac:dyDescent="0.3">
      <c r="A182" s="140" t="s">
        <v>207</v>
      </c>
      <c r="B182" s="141"/>
      <c r="C182" s="141"/>
      <c r="D182" s="141"/>
      <c r="E182" s="141"/>
      <c r="F182" s="141"/>
      <c r="G182" s="141"/>
      <c r="H182" s="141"/>
      <c r="I182" s="141"/>
      <c r="J182" s="141"/>
      <c r="K182" s="141"/>
      <c r="L182" s="141"/>
      <c r="M182" s="141"/>
      <c r="N182" s="142"/>
    </row>
    <row r="183" spans="1:14" ht="6.75" customHeight="1" x14ac:dyDescent="0.3">
      <c r="A183" s="44"/>
      <c r="B183" s="74"/>
      <c r="C183" s="45"/>
      <c r="D183" s="45"/>
      <c r="E183" s="45"/>
      <c r="F183" s="45"/>
      <c r="G183" s="45"/>
      <c r="H183" s="45"/>
      <c r="I183" s="45"/>
      <c r="J183" s="45"/>
      <c r="K183" s="45"/>
      <c r="L183" s="45"/>
      <c r="M183" s="45"/>
      <c r="N183" s="45"/>
    </row>
  </sheetData>
  <sheetProtection algorithmName="SHA-512" hashValue="lAoIU3hqo5RFpOyz7DozXmJv60febY8P/pSlM1U8yTLBQ9PXQsqSugT7lpI6MwxkYAiEwe0SrYWnA2+BNkINGQ==" saltValue="jEj98jua8g2pIZEtL49Phg==" spinCount="100000"/>
  <dataConsolidate/>
  <mergeCells count="343">
    <mergeCell ref="A175:N176"/>
    <mergeCell ref="A178:N180"/>
    <mergeCell ref="G21:N21"/>
    <mergeCell ref="G22:K22"/>
    <mergeCell ref="L22:N22"/>
    <mergeCell ref="C28:F28"/>
    <mergeCell ref="G23:K23"/>
    <mergeCell ref="L23:N23"/>
    <mergeCell ref="G24:K24"/>
    <mergeCell ref="L24:N24"/>
    <mergeCell ref="G25:K25"/>
    <mergeCell ref="L25:N25"/>
    <mergeCell ref="G26:K26"/>
    <mergeCell ref="L26:N26"/>
    <mergeCell ref="G27:K27"/>
    <mergeCell ref="L27:N27"/>
    <mergeCell ref="G28:K28"/>
    <mergeCell ref="L28:N28"/>
    <mergeCell ref="A21:F21"/>
    <mergeCell ref="C23:F23"/>
    <mergeCell ref="C24:F24"/>
    <mergeCell ref="C22:F22"/>
    <mergeCell ref="C25:F25"/>
    <mergeCell ref="C26:F26"/>
    <mergeCell ref="B155:E155"/>
    <mergeCell ref="G155:N155"/>
    <mergeCell ref="B132:E132"/>
    <mergeCell ref="B142:E142"/>
    <mergeCell ref="G142:N142"/>
    <mergeCell ref="G134:N134"/>
    <mergeCell ref="A109:E109"/>
    <mergeCell ref="B110:E110"/>
    <mergeCell ref="B111:E111"/>
    <mergeCell ref="G148:N148"/>
    <mergeCell ref="B140:E140"/>
    <mergeCell ref="G141:N141"/>
    <mergeCell ref="G111:N111"/>
    <mergeCell ref="G112:N112"/>
    <mergeCell ref="B112:E112"/>
    <mergeCell ref="B141:E141"/>
    <mergeCell ref="B152:E152"/>
    <mergeCell ref="G152:N152"/>
    <mergeCell ref="B119:E119"/>
    <mergeCell ref="G119:N119"/>
    <mergeCell ref="B124:E124"/>
    <mergeCell ref="G124:N124"/>
    <mergeCell ref="B120:E120"/>
    <mergeCell ref="G120:N120"/>
    <mergeCell ref="C27:F27"/>
    <mergeCell ref="A25:B25"/>
    <mergeCell ref="B36:E36"/>
    <mergeCell ref="G36:N36"/>
    <mergeCell ref="B81:E81"/>
    <mergeCell ref="G81:N81"/>
    <mergeCell ref="G156:N157"/>
    <mergeCell ref="A156:C157"/>
    <mergeCell ref="B158:E158"/>
    <mergeCell ref="G167:N167"/>
    <mergeCell ref="B168:E168"/>
    <mergeCell ref="G168:N168"/>
    <mergeCell ref="F145:F146"/>
    <mergeCell ref="G145:N146"/>
    <mergeCell ref="B14:E14"/>
    <mergeCell ref="B16:E16"/>
    <mergeCell ref="B17:E17"/>
    <mergeCell ref="B18:E18"/>
    <mergeCell ref="B19:E19"/>
    <mergeCell ref="F14:M14"/>
    <mergeCell ref="F15:M15"/>
    <mergeCell ref="F16:M16"/>
    <mergeCell ref="F17:M17"/>
    <mergeCell ref="F18:M18"/>
    <mergeCell ref="F19:M19"/>
    <mergeCell ref="A145:C146"/>
    <mergeCell ref="B99:E99"/>
    <mergeCell ref="B102:E102"/>
    <mergeCell ref="G100:N100"/>
    <mergeCell ref="B100:E100"/>
    <mergeCell ref="G171:N171"/>
    <mergeCell ref="B165:E165"/>
    <mergeCell ref="G165:N165"/>
    <mergeCell ref="B166:E166"/>
    <mergeCell ref="G166:N166"/>
    <mergeCell ref="B167:E167"/>
    <mergeCell ref="B149:E149"/>
    <mergeCell ref="B144:E144"/>
    <mergeCell ref="G144:N144"/>
    <mergeCell ref="B147:E147"/>
    <mergeCell ref="G147:N147"/>
    <mergeCell ref="B148:E148"/>
    <mergeCell ref="B169:E169"/>
    <mergeCell ref="G169:N169"/>
    <mergeCell ref="B170:E170"/>
    <mergeCell ref="G170:N170"/>
    <mergeCell ref="B151:E151"/>
    <mergeCell ref="G151:N151"/>
    <mergeCell ref="B153:E153"/>
    <mergeCell ref="B154:E154"/>
    <mergeCell ref="G153:N153"/>
    <mergeCell ref="G154:N154"/>
    <mergeCell ref="G164:N164"/>
    <mergeCell ref="F156:F157"/>
    <mergeCell ref="B122:E122"/>
    <mergeCell ref="G122:N122"/>
    <mergeCell ref="B123:E123"/>
    <mergeCell ref="G121:N121"/>
    <mergeCell ref="G123:N123"/>
    <mergeCell ref="G136:N136"/>
    <mergeCell ref="B126:E126"/>
    <mergeCell ref="G76:N76"/>
    <mergeCell ref="G75:N75"/>
    <mergeCell ref="G115:N115"/>
    <mergeCell ref="A118:E118"/>
    <mergeCell ref="B107:E107"/>
    <mergeCell ref="G107:N107"/>
    <mergeCell ref="G102:N102"/>
    <mergeCell ref="B125:E125"/>
    <mergeCell ref="B103:E103"/>
    <mergeCell ref="B104:E104"/>
    <mergeCell ref="B105:E105"/>
    <mergeCell ref="G103:N103"/>
    <mergeCell ref="G104:N104"/>
    <mergeCell ref="G105:N105"/>
    <mergeCell ref="G125:N125"/>
    <mergeCell ref="B121:E121"/>
    <mergeCell ref="F95:F96"/>
    <mergeCell ref="B94:E94"/>
    <mergeCell ref="B90:E90"/>
    <mergeCell ref="G90:N90"/>
    <mergeCell ref="G89:N89"/>
    <mergeCell ref="B93:E93"/>
    <mergeCell ref="G64:N64"/>
    <mergeCell ref="B78:E78"/>
    <mergeCell ref="B79:E79"/>
    <mergeCell ref="G77:N77"/>
    <mergeCell ref="B76:E76"/>
    <mergeCell ref="G93:N93"/>
    <mergeCell ref="B88:E88"/>
    <mergeCell ref="B80:E80"/>
    <mergeCell ref="F82:F83"/>
    <mergeCell ref="B77:E77"/>
    <mergeCell ref="A22:B22"/>
    <mergeCell ref="G45:N45"/>
    <mergeCell ref="A23:B23"/>
    <mergeCell ref="B35:E35"/>
    <mergeCell ref="A30:N30"/>
    <mergeCell ref="A31:E31"/>
    <mergeCell ref="A26:B26"/>
    <mergeCell ref="A28:B28"/>
    <mergeCell ref="B34:E34"/>
    <mergeCell ref="G34:N34"/>
    <mergeCell ref="G37:N37"/>
    <mergeCell ref="B38:E38"/>
    <mergeCell ref="G41:N41"/>
    <mergeCell ref="B39:E39"/>
    <mergeCell ref="G39:N39"/>
    <mergeCell ref="B40:E40"/>
    <mergeCell ref="F31:M31"/>
    <mergeCell ref="G35:N35"/>
    <mergeCell ref="B41:E41"/>
    <mergeCell ref="A24:B24"/>
    <mergeCell ref="B42:E42"/>
    <mergeCell ref="G40:N40"/>
    <mergeCell ref="B37:E37"/>
    <mergeCell ref="A27:B27"/>
    <mergeCell ref="A1:B3"/>
    <mergeCell ref="A6:N6"/>
    <mergeCell ref="N1:N2"/>
    <mergeCell ref="F13:M13"/>
    <mergeCell ref="A13:E13"/>
    <mergeCell ref="A12:N12"/>
    <mergeCell ref="A8:B8"/>
    <mergeCell ref="A9:B9"/>
    <mergeCell ref="A10:B10"/>
    <mergeCell ref="C1:M3"/>
    <mergeCell ref="H8:L8"/>
    <mergeCell ref="H10:L10"/>
    <mergeCell ref="C8:E8"/>
    <mergeCell ref="C9:E9"/>
    <mergeCell ref="C10:E10"/>
    <mergeCell ref="H9:N9"/>
    <mergeCell ref="F9:G9"/>
    <mergeCell ref="F8:G8"/>
    <mergeCell ref="F10:G10"/>
    <mergeCell ref="G139:N139"/>
    <mergeCell ref="G128:N128"/>
    <mergeCell ref="G126:N126"/>
    <mergeCell ref="B127:E127"/>
    <mergeCell ref="G127:N127"/>
    <mergeCell ref="B131:E131"/>
    <mergeCell ref="G131:N131"/>
    <mergeCell ref="B130:E130"/>
    <mergeCell ref="B129:E129"/>
    <mergeCell ref="G129:N129"/>
    <mergeCell ref="B134:E134"/>
    <mergeCell ref="B138:E138"/>
    <mergeCell ref="B136:E136"/>
    <mergeCell ref="G135:N135"/>
    <mergeCell ref="B137:E137"/>
    <mergeCell ref="G137:N137"/>
    <mergeCell ref="G138:N138"/>
    <mergeCell ref="B139:E139"/>
    <mergeCell ref="B128:E128"/>
    <mergeCell ref="B135:E135"/>
    <mergeCell ref="G132:N132"/>
    <mergeCell ref="B133:E133"/>
    <mergeCell ref="G133:N133"/>
    <mergeCell ref="G130:N130"/>
    <mergeCell ref="A182:N182"/>
    <mergeCell ref="G160:N160"/>
    <mergeCell ref="B143:E143"/>
    <mergeCell ref="G143:N143"/>
    <mergeCell ref="G140:N140"/>
    <mergeCell ref="G149:N149"/>
    <mergeCell ref="B150:E150"/>
    <mergeCell ref="G150:N150"/>
    <mergeCell ref="B171:E171"/>
    <mergeCell ref="A177:N177"/>
    <mergeCell ref="A173:N173"/>
    <mergeCell ref="B161:E161"/>
    <mergeCell ref="G161:N161"/>
    <mergeCell ref="B162:E162"/>
    <mergeCell ref="G162:N162"/>
    <mergeCell ref="B163:E163"/>
    <mergeCell ref="G163:N163"/>
    <mergeCell ref="B164:E164"/>
    <mergeCell ref="A181:N181"/>
    <mergeCell ref="G158:N158"/>
    <mergeCell ref="B159:E159"/>
    <mergeCell ref="G159:N159"/>
    <mergeCell ref="B160:E160"/>
    <mergeCell ref="A174:N174"/>
    <mergeCell ref="A47:C48"/>
    <mergeCell ref="F47:F48"/>
    <mergeCell ref="G32:N33"/>
    <mergeCell ref="G47:N48"/>
    <mergeCell ref="B50:E50"/>
    <mergeCell ref="B54:E54"/>
    <mergeCell ref="B55:E55"/>
    <mergeCell ref="G54:N54"/>
    <mergeCell ref="G55:N55"/>
    <mergeCell ref="G44:N44"/>
    <mergeCell ref="B46:E46"/>
    <mergeCell ref="G46:N46"/>
    <mergeCell ref="G50:N50"/>
    <mergeCell ref="G49:N49"/>
    <mergeCell ref="A49:E49"/>
    <mergeCell ref="A32:C33"/>
    <mergeCell ref="F32:F33"/>
    <mergeCell ref="B43:E43"/>
    <mergeCell ref="B44:E44"/>
    <mergeCell ref="G38:N38"/>
    <mergeCell ref="B45:E45"/>
    <mergeCell ref="G42:N42"/>
    <mergeCell ref="G43:N43"/>
    <mergeCell ref="G51:N51"/>
    <mergeCell ref="B51:E51"/>
    <mergeCell ref="B75:E75"/>
    <mergeCell ref="G84:N84"/>
    <mergeCell ref="B84:E84"/>
    <mergeCell ref="B85:E85"/>
    <mergeCell ref="G85:N85"/>
    <mergeCell ref="G82:N83"/>
    <mergeCell ref="A82:C83"/>
    <mergeCell ref="G78:N78"/>
    <mergeCell ref="B52:E52"/>
    <mergeCell ref="G74:N74"/>
    <mergeCell ref="B73:E73"/>
    <mergeCell ref="G53:N53"/>
    <mergeCell ref="B53:E53"/>
    <mergeCell ref="B65:E65"/>
    <mergeCell ref="G60:N60"/>
    <mergeCell ref="G57:N57"/>
    <mergeCell ref="B74:E74"/>
    <mergeCell ref="G80:N80"/>
    <mergeCell ref="G70:N70"/>
    <mergeCell ref="G65:N65"/>
    <mergeCell ref="B57:E57"/>
    <mergeCell ref="B59:E59"/>
    <mergeCell ref="A56:E56"/>
    <mergeCell ref="B101:E101"/>
    <mergeCell ref="G101:N101"/>
    <mergeCell ref="B61:E61"/>
    <mergeCell ref="G61:N61"/>
    <mergeCell ref="B68:E68"/>
    <mergeCell ref="G98:N98"/>
    <mergeCell ref="B98:E98"/>
    <mergeCell ref="B115:E115"/>
    <mergeCell ref="G52:N52"/>
    <mergeCell ref="B60:E60"/>
    <mergeCell ref="G79:N79"/>
    <mergeCell ref="B62:E62"/>
    <mergeCell ref="G86:N86"/>
    <mergeCell ref="B86:E86"/>
    <mergeCell ref="B91:E91"/>
    <mergeCell ref="G91:N91"/>
    <mergeCell ref="G87:N87"/>
    <mergeCell ref="B87:E87"/>
    <mergeCell ref="B89:E89"/>
    <mergeCell ref="G56:N56"/>
    <mergeCell ref="B64:E64"/>
    <mergeCell ref="B63:E63"/>
    <mergeCell ref="B58:E58"/>
    <mergeCell ref="G58:N58"/>
    <mergeCell ref="B117:E117"/>
    <mergeCell ref="G117:N117"/>
    <mergeCell ref="G118:N118"/>
    <mergeCell ref="G109:N109"/>
    <mergeCell ref="G110:N110"/>
    <mergeCell ref="B108:E108"/>
    <mergeCell ref="G108:N108"/>
    <mergeCell ref="B106:E106"/>
    <mergeCell ref="G106:N106"/>
    <mergeCell ref="G114:N114"/>
    <mergeCell ref="G116:N116"/>
    <mergeCell ref="B116:E116"/>
    <mergeCell ref="A113:E113"/>
    <mergeCell ref="G113:N113"/>
    <mergeCell ref="B114:E114"/>
    <mergeCell ref="G95:N96"/>
    <mergeCell ref="A95:C96"/>
    <mergeCell ref="B92:E92"/>
    <mergeCell ref="G92:N92"/>
    <mergeCell ref="G88:N88"/>
    <mergeCell ref="A97:E97"/>
    <mergeCell ref="G97:N97"/>
    <mergeCell ref="G99:N99"/>
    <mergeCell ref="G59:N59"/>
    <mergeCell ref="G68:N68"/>
    <mergeCell ref="B69:E69"/>
    <mergeCell ref="G69:N69"/>
    <mergeCell ref="A66:E66"/>
    <mergeCell ref="G66:N66"/>
    <mergeCell ref="B67:E67"/>
    <mergeCell ref="G67:N67"/>
    <mergeCell ref="B70:E70"/>
    <mergeCell ref="G73:N73"/>
    <mergeCell ref="F71:F72"/>
    <mergeCell ref="G71:N72"/>
    <mergeCell ref="A71:C72"/>
    <mergeCell ref="G62:N62"/>
    <mergeCell ref="G63:N63"/>
    <mergeCell ref="G94:N94"/>
  </mergeCells>
  <phoneticPr fontId="2" type="noConversion"/>
  <dataValidations count="3">
    <dataValidation type="list" allowBlank="1" showInputMessage="1" showErrorMessage="1" errorTitle="Error en ingreso de datos" error="En estas celdas solo se puede ingresar 1, 0 ó N/A._x000a_Por Favor verifique el dato ingresado, gracias." sqref="F57:F65 F34:F46 F73:F81 F114:F117 F110:F112 F50:F55 F158:F171 F67:F70 F98:F108 F84:F94 F147:F155 F119:F144" xr:uid="{00000000-0002-0000-0000-000000000000}">
      <formula1>"0,1,2,3,N/A"</formula1>
    </dataValidation>
    <dataValidation type="date" allowBlank="1" showInputMessage="1" showErrorMessage="1" errorTitle="Error al ingresar la fecha" error="Fecha en formato: Año - Mes - Dias" sqref="M10" xr:uid="{00000000-0002-0000-0000-000001000000}">
      <formula1>43831</formula1>
      <formula2>47484</formula2>
    </dataValidation>
    <dataValidation type="date" allowBlank="1" showInputMessage="1" showErrorMessage="1" errorTitle="Error" error="la fecha debe ser yyyy-mm-dd" sqref="H10:L10" xr:uid="{00000000-0002-0000-0000-000002000000}">
      <formula1>43831</formula1>
      <formula2>47484</formula2>
    </dataValidation>
  </dataValidations>
  <pageMargins left="0.55118110236220474" right="0.19685039370078741" top="0.43307086614173229" bottom="0.39370078740157483" header="0.23622047244094491" footer="0.19685039370078741"/>
  <pageSetup scale="71" fitToHeight="0" orientation="portrait" r:id="rId1"/>
  <headerFooter alignWithMargins="0">
    <oddFooter>&amp;C&amp;8Página &amp;P de &amp;N</oddFooter>
  </headerFooter>
  <rowBreaks count="4" manualBreakCount="4">
    <brk id="46" max="13" man="1"/>
    <brk id="81" max="13" man="1"/>
    <brk id="117" max="13" man="1"/>
    <brk id="144" max="1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X2"/>
  <sheetViews>
    <sheetView topLeftCell="C1" zoomScaleNormal="100" workbookViewId="0">
      <selection activeCell="F2" sqref="F2"/>
    </sheetView>
  </sheetViews>
  <sheetFormatPr baseColWidth="10" defaultColWidth="9.109375" defaultRowHeight="13.2" x14ac:dyDescent="0.25"/>
  <cols>
    <col min="1" max="1" width="9.109375" style="81"/>
    <col min="2" max="2" width="25.6640625" style="81" bestFit="1" customWidth="1"/>
    <col min="3" max="7" width="9.109375" style="81"/>
    <col min="8" max="8" width="10.6640625" style="81" bestFit="1" customWidth="1"/>
    <col min="9" max="16384" width="9.109375" style="81"/>
  </cols>
  <sheetData>
    <row r="1" spans="1:24" x14ac:dyDescent="0.25">
      <c r="A1" s="80" t="s">
        <v>288</v>
      </c>
      <c r="B1" s="81" t="s">
        <v>260</v>
      </c>
      <c r="C1" s="81" t="s">
        <v>261</v>
      </c>
      <c r="D1" s="81" t="s">
        <v>262</v>
      </c>
      <c r="E1" s="81" t="s">
        <v>263</v>
      </c>
      <c r="F1" s="81" t="s">
        <v>264</v>
      </c>
      <c r="G1" s="81" t="s">
        <v>265</v>
      </c>
      <c r="H1" s="82" t="s">
        <v>266</v>
      </c>
      <c r="I1" s="81" t="s">
        <v>267</v>
      </c>
      <c r="J1" s="81" t="s">
        <v>268</v>
      </c>
      <c r="K1" s="81" t="s">
        <v>269</v>
      </c>
      <c r="L1" s="81" t="s">
        <v>270</v>
      </c>
      <c r="M1" s="81" t="s">
        <v>271</v>
      </c>
      <c r="N1" s="81" t="s">
        <v>272</v>
      </c>
      <c r="O1" s="81" t="s">
        <v>273</v>
      </c>
      <c r="P1" s="81" t="s">
        <v>274</v>
      </c>
      <c r="Q1" s="81" t="s">
        <v>275</v>
      </c>
      <c r="R1" s="81" t="s">
        <v>276</v>
      </c>
      <c r="S1" s="81" t="s">
        <v>277</v>
      </c>
      <c r="T1" s="81" t="s">
        <v>278</v>
      </c>
      <c r="U1" s="81" t="s">
        <v>279</v>
      </c>
      <c r="V1" s="81" t="s">
        <v>280</v>
      </c>
      <c r="W1" s="81" t="s">
        <v>281</v>
      </c>
      <c r="X1" s="81" t="s">
        <v>282</v>
      </c>
    </row>
    <row r="2" spans="1:24" x14ac:dyDescent="0.25">
      <c r="A2" s="81" t="str">
        <f>'MSC Lista Verific. Inspeccion'!N10</f>
        <v/>
      </c>
      <c r="B2" s="83" t="str">
        <f ca="1">TEXT($H$2,"yyyymmdd")&amp;"-"&amp;$G$2&amp;"-"&amp;TEXT(NOW(),"yyyymmddHHMMSS")</f>
        <v>yyyy0100-0-yyyy1014170732</v>
      </c>
      <c r="C2" s="81">
        <f>'MSC Lista Verific. Inspeccion'!C8</f>
        <v>0</v>
      </c>
      <c r="D2" s="81">
        <f>'MSC Lista Verific. Inspeccion'!C9</f>
        <v>0</v>
      </c>
      <c r="E2" s="81">
        <f>'MSC Lista Verific. Inspeccion'!C10</f>
        <v>0</v>
      </c>
      <c r="F2" s="81">
        <f>'MSC Lista Verific. Inspeccion'!H8</f>
        <v>0</v>
      </c>
      <c r="G2" s="81">
        <f>'MSC Lista Verific. Inspeccion'!H9</f>
        <v>0</v>
      </c>
      <c r="H2" s="82">
        <f>'MSC Lista Verific. Inspeccion'!H10</f>
        <v>0</v>
      </c>
      <c r="I2" s="81">
        <f>'MSC Lista Verific. Inspeccion'!N8</f>
        <v>0</v>
      </c>
      <c r="J2" s="81" t="str">
        <f>'MSC Lista Verific. Inspeccion'!C1</f>
        <v>INSPECCIÓN DE SEGURIDAD OPERATIVA (ISOP)</v>
      </c>
      <c r="K2" s="81" t="e">
        <f>'MSC Lista Verific. Inspeccion'!#REF!</f>
        <v>#REF!</v>
      </c>
      <c r="L2" s="81">
        <f>'MSC Lista Verific. Inspeccion'!B14</f>
        <v>0</v>
      </c>
      <c r="M2" s="81">
        <f>'MSC Lista Verific. Inspeccion'!B16</f>
        <v>0</v>
      </c>
      <c r="N2" s="81">
        <f>'MSC Lista Verific. Inspeccion'!B17</f>
        <v>0</v>
      </c>
      <c r="O2" s="81">
        <f>'MSC Lista Verific. Inspeccion'!B18</f>
        <v>0</v>
      </c>
      <c r="P2" s="81">
        <f>'MSC Lista Verific. Inspeccion'!B19</f>
        <v>0</v>
      </c>
      <c r="Q2" s="81">
        <f>'MSC Lista Verific. Inspeccion'!F14</f>
        <v>0</v>
      </c>
      <c r="R2" s="81">
        <f>'MSC Lista Verific. Inspeccion'!F15</f>
        <v>0</v>
      </c>
      <c r="S2" s="81">
        <f>'MSC Lista Verific. Inspeccion'!F16</f>
        <v>0</v>
      </c>
      <c r="T2" s="81">
        <f>'MSC Lista Verific. Inspeccion'!F17</f>
        <v>0</v>
      </c>
      <c r="U2" s="81">
        <f>'MSC Lista Verific. Inspeccion'!F18</f>
        <v>0</v>
      </c>
      <c r="V2" s="81">
        <f>'MSC Lista Verific. Inspeccion'!F19</f>
        <v>0</v>
      </c>
      <c r="W2" s="81" t="str">
        <f>_xlfn.CONCAT('MSC Lista Verific. Inspeccion'!A175," ",'MSC Lista Verific. Inspeccion'!A176)</f>
        <v xml:space="preserve"> </v>
      </c>
      <c r="X2" s="81" t="str">
        <f>_xlfn.CONCAT('MSC Lista Verific. Inspeccion'!A178," ",'MSC Lista Verific. Inspeccion'!A179," ",'MSC Lista Verific. Inspeccion'!A180)</f>
        <v xml:space="preserve">  </v>
      </c>
    </row>
  </sheetData>
  <sheetProtection algorithmName="SHA-512" hashValue="4fO+hJcSoYM8EU3t6sarJw+k6hvv8r3CUEwNeVJV41CTGzTWyM7yIuMRE3EARmtxb09z/do+xDnMQgsJxvlfxw==" saltValue="gE/0QzkmIFpgPBOjhS8X+Q==" spinCount="1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119"/>
  <sheetViews>
    <sheetView workbookViewId="0">
      <selection activeCell="C2" sqref="C2"/>
    </sheetView>
  </sheetViews>
  <sheetFormatPr baseColWidth="10" defaultColWidth="9.109375" defaultRowHeight="13.2" x14ac:dyDescent="0.25"/>
  <cols>
    <col min="1" max="1" width="9.109375" style="81"/>
    <col min="2" max="2" width="24" style="81" bestFit="1" customWidth="1"/>
    <col min="3" max="3" width="42.6640625" style="81" bestFit="1" customWidth="1"/>
    <col min="4" max="16384" width="9.109375" style="81"/>
  </cols>
  <sheetData>
    <row r="1" spans="1:6" x14ac:dyDescent="0.25">
      <c r="A1" s="80" t="s">
        <v>288</v>
      </c>
      <c r="B1" s="81" t="s">
        <v>260</v>
      </c>
      <c r="C1" s="81" t="s">
        <v>283</v>
      </c>
      <c r="D1" s="81" t="s">
        <v>284</v>
      </c>
      <c r="E1" s="81" t="s">
        <v>285</v>
      </c>
      <c r="F1" s="81" t="s">
        <v>286</v>
      </c>
    </row>
    <row r="2" spans="1:6" x14ac:dyDescent="0.25">
      <c r="A2" s="81" t="str">
        <f>'MSC Lista Verific. Inspeccion'!$N$10</f>
        <v/>
      </c>
      <c r="B2" s="83" t="str">
        <f ca="1">ISOP!$B$2</f>
        <v>yyyy0100-0-yyyy1014170732</v>
      </c>
      <c r="C2" s="81" t="str">
        <f>'MSC Lista Verific. Inspeccion'!$A$32</f>
        <v>1.  ORDEN Y ASEO (5Ss)</v>
      </c>
      <c r="D2" s="81" t="str">
        <f>'MSC Lista Verific. Inspeccion'!A34</f>
        <v>1.1</v>
      </c>
      <c r="E2" s="81">
        <f>'MSC Lista Verific. Inspeccion'!F34</f>
        <v>0</v>
      </c>
      <c r="F2" s="81">
        <f>'MSC Lista Verific. Inspeccion'!G34</f>
        <v>0</v>
      </c>
    </row>
    <row r="3" spans="1:6" x14ac:dyDescent="0.25">
      <c r="A3" s="81" t="str">
        <f>'MSC Lista Verific. Inspeccion'!$N$10</f>
        <v/>
      </c>
      <c r="B3" s="83" t="str">
        <f ca="1">ISOP!$B$2</f>
        <v>yyyy0100-0-yyyy1014170732</v>
      </c>
      <c r="C3" s="81" t="str">
        <f>'MSC Lista Verific. Inspeccion'!$A$32</f>
        <v>1.  ORDEN Y ASEO (5Ss)</v>
      </c>
      <c r="D3" s="81" t="str">
        <f>'MSC Lista Verific. Inspeccion'!A35</f>
        <v>1.2</v>
      </c>
      <c r="E3" s="81">
        <f>'MSC Lista Verific. Inspeccion'!F35</f>
        <v>0</v>
      </c>
      <c r="F3" s="81">
        <f>'MSC Lista Verific. Inspeccion'!G35</f>
        <v>0</v>
      </c>
    </row>
    <row r="4" spans="1:6" x14ac:dyDescent="0.25">
      <c r="A4" s="81" t="str">
        <f>'MSC Lista Verific. Inspeccion'!$N$10</f>
        <v/>
      </c>
      <c r="B4" s="83" t="str">
        <f ca="1">ISOP!$B$2</f>
        <v>yyyy0100-0-yyyy1014170732</v>
      </c>
      <c r="C4" s="81" t="str">
        <f>'MSC Lista Verific. Inspeccion'!$A$32</f>
        <v>1.  ORDEN Y ASEO (5Ss)</v>
      </c>
      <c r="D4" s="81" t="str">
        <f>'MSC Lista Verific. Inspeccion'!A36</f>
        <v>1.3</v>
      </c>
      <c r="E4" s="81">
        <f>'MSC Lista Verific. Inspeccion'!F36</f>
        <v>0</v>
      </c>
      <c r="F4" s="81">
        <f>'MSC Lista Verific. Inspeccion'!G36</f>
        <v>0</v>
      </c>
    </row>
    <row r="5" spans="1:6" x14ac:dyDescent="0.25">
      <c r="A5" s="81" t="str">
        <f>'MSC Lista Verific. Inspeccion'!$N$10</f>
        <v/>
      </c>
      <c r="B5" s="83" t="str">
        <f ca="1">ISOP!$B$2</f>
        <v>yyyy0100-0-yyyy1014170732</v>
      </c>
      <c r="C5" s="81" t="str">
        <f>'MSC Lista Verific. Inspeccion'!$A$32</f>
        <v>1.  ORDEN Y ASEO (5Ss)</v>
      </c>
      <c r="D5" s="81" t="str">
        <f>'MSC Lista Verific. Inspeccion'!A37</f>
        <v>1.4</v>
      </c>
      <c r="E5" s="81">
        <f>'MSC Lista Verific. Inspeccion'!F37</f>
        <v>0</v>
      </c>
      <c r="F5" s="81">
        <f>'MSC Lista Verific. Inspeccion'!G37</f>
        <v>0</v>
      </c>
    </row>
    <row r="6" spans="1:6" x14ac:dyDescent="0.25">
      <c r="A6" s="81" t="str">
        <f>'MSC Lista Verific. Inspeccion'!$N$10</f>
        <v/>
      </c>
      <c r="B6" s="83" t="str">
        <f ca="1">ISOP!$B$2</f>
        <v>yyyy0100-0-yyyy1014170732</v>
      </c>
      <c r="C6" s="81" t="str">
        <f>'MSC Lista Verific. Inspeccion'!$A$32</f>
        <v>1.  ORDEN Y ASEO (5Ss)</v>
      </c>
      <c r="D6" s="81" t="str">
        <f>'MSC Lista Verific. Inspeccion'!A38</f>
        <v>1.5</v>
      </c>
      <c r="E6" s="81">
        <f>'MSC Lista Verific. Inspeccion'!F38</f>
        <v>0</v>
      </c>
      <c r="F6" s="81">
        <f>'MSC Lista Verific. Inspeccion'!G38</f>
        <v>0</v>
      </c>
    </row>
    <row r="7" spans="1:6" x14ac:dyDescent="0.25">
      <c r="A7" s="81" t="str">
        <f>'MSC Lista Verific. Inspeccion'!$N$10</f>
        <v/>
      </c>
      <c r="B7" s="83" t="str">
        <f ca="1">ISOP!$B$2</f>
        <v>yyyy0100-0-yyyy1014170732</v>
      </c>
      <c r="C7" s="81" t="str">
        <f>'MSC Lista Verific. Inspeccion'!$A$32</f>
        <v>1.  ORDEN Y ASEO (5Ss)</v>
      </c>
      <c r="D7" s="81" t="str">
        <f>'MSC Lista Verific. Inspeccion'!A39</f>
        <v>1.6</v>
      </c>
      <c r="E7" s="81">
        <f>'MSC Lista Verific. Inspeccion'!F39</f>
        <v>0</v>
      </c>
      <c r="F7" s="81">
        <f>'MSC Lista Verific. Inspeccion'!G39</f>
        <v>0</v>
      </c>
    </row>
    <row r="8" spans="1:6" x14ac:dyDescent="0.25">
      <c r="A8" s="81" t="str">
        <f>'MSC Lista Verific. Inspeccion'!$N$10</f>
        <v/>
      </c>
      <c r="B8" s="83" t="str">
        <f ca="1">ISOP!$B$2</f>
        <v>yyyy0100-0-yyyy1014170732</v>
      </c>
      <c r="C8" s="81" t="str">
        <f>'MSC Lista Verific. Inspeccion'!$A$32</f>
        <v>1.  ORDEN Y ASEO (5Ss)</v>
      </c>
      <c r="D8" s="81" t="str">
        <f>'MSC Lista Verific. Inspeccion'!A40</f>
        <v>1.7</v>
      </c>
      <c r="E8" s="81">
        <f>'MSC Lista Verific. Inspeccion'!F40</f>
        <v>0</v>
      </c>
      <c r="F8" s="81">
        <f>'MSC Lista Verific. Inspeccion'!G40</f>
        <v>0</v>
      </c>
    </row>
    <row r="9" spans="1:6" x14ac:dyDescent="0.25">
      <c r="A9" s="81" t="str">
        <f>'MSC Lista Verific. Inspeccion'!$N$10</f>
        <v/>
      </c>
      <c r="B9" s="83" t="str">
        <f ca="1">ISOP!$B$2</f>
        <v>yyyy0100-0-yyyy1014170732</v>
      </c>
      <c r="C9" s="81" t="str">
        <f>'MSC Lista Verific. Inspeccion'!$A$32</f>
        <v>1.  ORDEN Y ASEO (5Ss)</v>
      </c>
      <c r="D9" s="81" t="str">
        <f>'MSC Lista Verific. Inspeccion'!A41</f>
        <v>1.8</v>
      </c>
      <c r="E9" s="81">
        <f>'MSC Lista Verific. Inspeccion'!F41</f>
        <v>0</v>
      </c>
      <c r="F9" s="81">
        <f>'MSC Lista Verific. Inspeccion'!G41</f>
        <v>0</v>
      </c>
    </row>
    <row r="10" spans="1:6" x14ac:dyDescent="0.25">
      <c r="A10" s="81" t="str">
        <f>'MSC Lista Verific. Inspeccion'!$N$10</f>
        <v/>
      </c>
      <c r="B10" s="83" t="str">
        <f ca="1">ISOP!$B$2</f>
        <v>yyyy0100-0-yyyy1014170732</v>
      </c>
      <c r="C10" s="81" t="str">
        <f>'MSC Lista Verific. Inspeccion'!$A$32</f>
        <v>1.  ORDEN Y ASEO (5Ss)</v>
      </c>
      <c r="D10" s="81" t="str">
        <f>'MSC Lista Verific. Inspeccion'!A42</f>
        <v>1.9</v>
      </c>
      <c r="E10" s="81">
        <f>'MSC Lista Verific. Inspeccion'!F42</f>
        <v>0</v>
      </c>
      <c r="F10" s="81">
        <f>'MSC Lista Verific. Inspeccion'!G42</f>
        <v>0</v>
      </c>
    </row>
    <row r="11" spans="1:6" x14ac:dyDescent="0.25">
      <c r="A11" s="81" t="str">
        <f>'MSC Lista Verific. Inspeccion'!$N$10</f>
        <v/>
      </c>
      <c r="B11" s="83" t="str">
        <f ca="1">ISOP!$B$2</f>
        <v>yyyy0100-0-yyyy1014170732</v>
      </c>
      <c r="C11" s="81" t="str">
        <f>'MSC Lista Verific. Inspeccion'!$A$32</f>
        <v>1.  ORDEN Y ASEO (5Ss)</v>
      </c>
      <c r="D11" s="81" t="str">
        <f>'MSC Lista Verific. Inspeccion'!A43</f>
        <v>1.10</v>
      </c>
      <c r="E11" s="81">
        <f>'MSC Lista Verific. Inspeccion'!F43</f>
        <v>0</v>
      </c>
      <c r="F11" s="81">
        <f>'MSC Lista Verific. Inspeccion'!G43</f>
        <v>0</v>
      </c>
    </row>
    <row r="12" spans="1:6" x14ac:dyDescent="0.25">
      <c r="A12" s="81" t="str">
        <f>'MSC Lista Verific. Inspeccion'!$N$10</f>
        <v/>
      </c>
      <c r="B12" s="83" t="str">
        <f ca="1">ISOP!$B$2</f>
        <v>yyyy0100-0-yyyy1014170732</v>
      </c>
      <c r="C12" s="81" t="str">
        <f>'MSC Lista Verific. Inspeccion'!$A$32</f>
        <v>1.  ORDEN Y ASEO (5Ss)</v>
      </c>
      <c r="D12" s="81" t="str">
        <f>'MSC Lista Verific. Inspeccion'!A44</f>
        <v>1.11</v>
      </c>
      <c r="E12" s="81">
        <f>'MSC Lista Verific. Inspeccion'!F44</f>
        <v>0</v>
      </c>
      <c r="F12" s="81">
        <f>'MSC Lista Verific. Inspeccion'!G44</f>
        <v>0</v>
      </c>
    </row>
    <row r="13" spans="1:6" x14ac:dyDescent="0.25">
      <c r="A13" s="81" t="str">
        <f>'MSC Lista Verific. Inspeccion'!$N$10</f>
        <v/>
      </c>
      <c r="B13" s="83" t="str">
        <f ca="1">ISOP!$B$2</f>
        <v>yyyy0100-0-yyyy1014170732</v>
      </c>
      <c r="C13" s="81" t="str">
        <f>'MSC Lista Verific. Inspeccion'!$A$32</f>
        <v>1.  ORDEN Y ASEO (5Ss)</v>
      </c>
      <c r="D13" s="81" t="str">
        <f>'MSC Lista Verific. Inspeccion'!A45</f>
        <v>1.12</v>
      </c>
      <c r="E13" s="81">
        <f>'MSC Lista Verific. Inspeccion'!F45</f>
        <v>0</v>
      </c>
      <c r="F13" s="81">
        <f>'MSC Lista Verific. Inspeccion'!G45</f>
        <v>0</v>
      </c>
    </row>
    <row r="14" spans="1:6" x14ac:dyDescent="0.25">
      <c r="A14" s="81" t="str">
        <f>'MSC Lista Verific. Inspeccion'!$N$10</f>
        <v/>
      </c>
      <c r="B14" s="83" t="str">
        <f ca="1">ISOP!$B$2</f>
        <v>yyyy0100-0-yyyy1014170732</v>
      </c>
      <c r="C14" s="81" t="str">
        <f>'MSC Lista Verific. Inspeccion'!$A$32</f>
        <v>1.  ORDEN Y ASEO (5Ss)</v>
      </c>
      <c r="D14" s="81" t="str">
        <f>'MSC Lista Verific. Inspeccion'!A46</f>
        <v>1.13</v>
      </c>
      <c r="E14" s="81">
        <f>'MSC Lista Verific. Inspeccion'!F46</f>
        <v>0</v>
      </c>
      <c r="F14" s="81">
        <f>'MSC Lista Verific. Inspeccion'!G46</f>
        <v>0</v>
      </c>
    </row>
    <row r="15" spans="1:6" x14ac:dyDescent="0.25">
      <c r="A15" s="81" t="str">
        <f>'MSC Lista Verific. Inspeccion'!$N$10</f>
        <v/>
      </c>
      <c r="B15" s="83" t="str">
        <f ca="1">ISOP!$B$2</f>
        <v>yyyy0100-0-yyyy1014170732</v>
      </c>
      <c r="C15" s="81" t="str">
        <f>'MSC Lista Verific. Inspeccion'!$A$47</f>
        <v>2.  PREPARACIÓN PARA EMERGENCIAS</v>
      </c>
      <c r="D15" s="81" t="str">
        <f>'MSC Lista Verific. Inspeccion'!A50</f>
        <v>2.1</v>
      </c>
      <c r="E15" s="81">
        <f>'MSC Lista Verific. Inspeccion'!F50</f>
        <v>0</v>
      </c>
      <c r="F15" s="81">
        <f>'MSC Lista Verific. Inspeccion'!G50</f>
        <v>0</v>
      </c>
    </row>
    <row r="16" spans="1:6" x14ac:dyDescent="0.25">
      <c r="A16" s="81" t="str">
        <f>'MSC Lista Verific. Inspeccion'!$N$10</f>
        <v/>
      </c>
      <c r="B16" s="83" t="str">
        <f ca="1">ISOP!$B$2</f>
        <v>yyyy0100-0-yyyy1014170732</v>
      </c>
      <c r="C16" s="81" t="str">
        <f>'MSC Lista Verific. Inspeccion'!$A$47</f>
        <v>2.  PREPARACIÓN PARA EMERGENCIAS</v>
      </c>
      <c r="D16" s="81" t="str">
        <f>'MSC Lista Verific. Inspeccion'!A51</f>
        <v>2.2</v>
      </c>
      <c r="E16" s="81">
        <f>'MSC Lista Verific. Inspeccion'!F51</f>
        <v>0</v>
      </c>
      <c r="F16" s="81">
        <f>'MSC Lista Verific. Inspeccion'!G51</f>
        <v>0</v>
      </c>
    </row>
    <row r="17" spans="1:6" x14ac:dyDescent="0.25">
      <c r="A17" s="81" t="str">
        <f>'MSC Lista Verific. Inspeccion'!$N$10</f>
        <v/>
      </c>
      <c r="B17" s="83" t="str">
        <f ca="1">ISOP!$B$2</f>
        <v>yyyy0100-0-yyyy1014170732</v>
      </c>
      <c r="C17" s="81" t="str">
        <f>'MSC Lista Verific. Inspeccion'!$A$47</f>
        <v>2.  PREPARACIÓN PARA EMERGENCIAS</v>
      </c>
      <c r="D17" s="81" t="str">
        <f>'MSC Lista Verific. Inspeccion'!A52</f>
        <v>2.3</v>
      </c>
      <c r="E17" s="81">
        <f>'MSC Lista Verific. Inspeccion'!F52</f>
        <v>0</v>
      </c>
      <c r="F17" s="81">
        <f>'MSC Lista Verific. Inspeccion'!G52</f>
        <v>0</v>
      </c>
    </row>
    <row r="18" spans="1:6" x14ac:dyDescent="0.25">
      <c r="A18" s="81" t="str">
        <f>'MSC Lista Verific. Inspeccion'!$N$10</f>
        <v/>
      </c>
      <c r="B18" s="83" t="str">
        <f ca="1">ISOP!$B$2</f>
        <v>yyyy0100-0-yyyy1014170732</v>
      </c>
      <c r="C18" s="81" t="str">
        <f>'MSC Lista Verific. Inspeccion'!$A$47</f>
        <v>2.  PREPARACIÓN PARA EMERGENCIAS</v>
      </c>
      <c r="D18" s="81" t="str">
        <f>'MSC Lista Verific. Inspeccion'!A53</f>
        <v>2.4</v>
      </c>
      <c r="E18" s="81">
        <f>'MSC Lista Verific. Inspeccion'!F53</f>
        <v>0</v>
      </c>
      <c r="F18" s="81">
        <f>'MSC Lista Verific. Inspeccion'!G53</f>
        <v>0</v>
      </c>
    </row>
    <row r="19" spans="1:6" x14ac:dyDescent="0.25">
      <c r="A19" s="81" t="str">
        <f>'MSC Lista Verific. Inspeccion'!$N$10</f>
        <v/>
      </c>
      <c r="B19" s="83" t="str">
        <f ca="1">ISOP!$B$2</f>
        <v>yyyy0100-0-yyyy1014170732</v>
      </c>
      <c r="C19" s="81" t="str">
        <f>'MSC Lista Verific. Inspeccion'!$A$47</f>
        <v>2.  PREPARACIÓN PARA EMERGENCIAS</v>
      </c>
      <c r="D19" s="81" t="str">
        <f>'MSC Lista Verific. Inspeccion'!A54</f>
        <v>2.5</v>
      </c>
      <c r="E19" s="81">
        <f>'MSC Lista Verific. Inspeccion'!F54</f>
        <v>0</v>
      </c>
      <c r="F19" s="81">
        <f>'MSC Lista Verific. Inspeccion'!G54</f>
        <v>0</v>
      </c>
    </row>
    <row r="20" spans="1:6" x14ac:dyDescent="0.25">
      <c r="A20" s="81" t="str">
        <f>'MSC Lista Verific. Inspeccion'!$N$10</f>
        <v/>
      </c>
      <c r="B20" s="83" t="str">
        <f ca="1">ISOP!$B$2</f>
        <v>yyyy0100-0-yyyy1014170732</v>
      </c>
      <c r="C20" s="81" t="str">
        <f>'MSC Lista Verific. Inspeccion'!$A$47</f>
        <v>2.  PREPARACIÓN PARA EMERGENCIAS</v>
      </c>
      <c r="D20" s="81" t="str">
        <f>'MSC Lista Verific. Inspeccion'!A55</f>
        <v>2.6</v>
      </c>
      <c r="E20" s="81">
        <f>'MSC Lista Verific. Inspeccion'!F55</f>
        <v>0</v>
      </c>
      <c r="F20" s="81">
        <f>'MSC Lista Verific. Inspeccion'!G55</f>
        <v>0</v>
      </c>
    </row>
    <row r="21" spans="1:6" x14ac:dyDescent="0.25">
      <c r="A21" s="81" t="str">
        <f>'MSC Lista Verific. Inspeccion'!$N$10</f>
        <v/>
      </c>
      <c r="B21" s="83" t="str">
        <f ca="1">ISOP!$B$2</f>
        <v>yyyy0100-0-yyyy1014170732</v>
      </c>
      <c r="C21" s="81" t="str">
        <f>'MSC Lista Verific. Inspeccion'!$A$47</f>
        <v>2.  PREPARACIÓN PARA EMERGENCIAS</v>
      </c>
      <c r="D21" s="81" t="str">
        <f>'MSC Lista Verific. Inspeccion'!A57</f>
        <v>2.7</v>
      </c>
      <c r="E21" s="81">
        <f>'MSC Lista Verific. Inspeccion'!F57</f>
        <v>0</v>
      </c>
      <c r="F21" s="81">
        <f>'MSC Lista Verific. Inspeccion'!G57</f>
        <v>0</v>
      </c>
    </row>
    <row r="22" spans="1:6" x14ac:dyDescent="0.25">
      <c r="A22" s="81" t="str">
        <f>'MSC Lista Verific. Inspeccion'!$N$10</f>
        <v/>
      </c>
      <c r="B22" s="83" t="str">
        <f ca="1">ISOP!$B$2</f>
        <v>yyyy0100-0-yyyy1014170732</v>
      </c>
      <c r="C22" s="81" t="str">
        <f>'MSC Lista Verific. Inspeccion'!$A$47</f>
        <v>2.  PREPARACIÓN PARA EMERGENCIAS</v>
      </c>
      <c r="D22" s="81" t="str">
        <f>'MSC Lista Verific. Inspeccion'!A58</f>
        <v>2.8</v>
      </c>
      <c r="E22" s="81">
        <f>'MSC Lista Verific. Inspeccion'!F58</f>
        <v>0</v>
      </c>
      <c r="F22" s="81">
        <f>'MSC Lista Verific. Inspeccion'!G58</f>
        <v>0</v>
      </c>
    </row>
    <row r="23" spans="1:6" x14ac:dyDescent="0.25">
      <c r="A23" s="81" t="str">
        <f>'MSC Lista Verific. Inspeccion'!$N$10</f>
        <v/>
      </c>
      <c r="B23" s="83" t="str">
        <f ca="1">ISOP!$B$2</f>
        <v>yyyy0100-0-yyyy1014170732</v>
      </c>
      <c r="C23" s="81" t="str">
        <f>'MSC Lista Verific. Inspeccion'!$A$47</f>
        <v>2.  PREPARACIÓN PARA EMERGENCIAS</v>
      </c>
      <c r="D23" s="81" t="str">
        <f>'MSC Lista Verific. Inspeccion'!A59</f>
        <v>2.9</v>
      </c>
      <c r="E23" s="81">
        <f>'MSC Lista Verific. Inspeccion'!F59</f>
        <v>0</v>
      </c>
      <c r="F23" s="81">
        <f>'MSC Lista Verific. Inspeccion'!G59</f>
        <v>0</v>
      </c>
    </row>
    <row r="24" spans="1:6" x14ac:dyDescent="0.25">
      <c r="A24" s="81" t="str">
        <f>'MSC Lista Verific. Inspeccion'!$N$10</f>
        <v/>
      </c>
      <c r="B24" s="83" t="str">
        <f ca="1">ISOP!$B$2</f>
        <v>yyyy0100-0-yyyy1014170732</v>
      </c>
      <c r="C24" s="81" t="str">
        <f>'MSC Lista Verific. Inspeccion'!$A$47</f>
        <v>2.  PREPARACIÓN PARA EMERGENCIAS</v>
      </c>
      <c r="D24" s="81" t="str">
        <f>'MSC Lista Verific. Inspeccion'!A60</f>
        <v>2.10</v>
      </c>
      <c r="E24" s="81">
        <f>'MSC Lista Verific. Inspeccion'!F60</f>
        <v>0</v>
      </c>
      <c r="F24" s="81">
        <f>'MSC Lista Verific. Inspeccion'!G60</f>
        <v>0</v>
      </c>
    </row>
    <row r="25" spans="1:6" x14ac:dyDescent="0.25">
      <c r="A25" s="81" t="str">
        <f>'MSC Lista Verific. Inspeccion'!$N$10</f>
        <v/>
      </c>
      <c r="B25" s="83" t="str">
        <f ca="1">ISOP!$B$2</f>
        <v>yyyy0100-0-yyyy1014170732</v>
      </c>
      <c r="C25" s="81" t="str">
        <f>'MSC Lista Verific. Inspeccion'!$A$47</f>
        <v>2.  PREPARACIÓN PARA EMERGENCIAS</v>
      </c>
      <c r="D25" s="81" t="str">
        <f>'MSC Lista Verific. Inspeccion'!A61</f>
        <v>2.11</v>
      </c>
      <c r="E25" s="81">
        <f>'MSC Lista Verific. Inspeccion'!F61</f>
        <v>0</v>
      </c>
      <c r="F25" s="81">
        <f>'MSC Lista Verific. Inspeccion'!G61</f>
        <v>0</v>
      </c>
    </row>
    <row r="26" spans="1:6" x14ac:dyDescent="0.25">
      <c r="A26" s="81" t="str">
        <f>'MSC Lista Verific. Inspeccion'!$N$10</f>
        <v/>
      </c>
      <c r="B26" s="83" t="str">
        <f ca="1">ISOP!$B$2</f>
        <v>yyyy0100-0-yyyy1014170732</v>
      </c>
      <c r="C26" s="81" t="str">
        <f>'MSC Lista Verific. Inspeccion'!$A$47</f>
        <v>2.  PREPARACIÓN PARA EMERGENCIAS</v>
      </c>
      <c r="D26" s="81" t="str">
        <f>'MSC Lista Verific. Inspeccion'!A62</f>
        <v>2.12</v>
      </c>
      <c r="E26" s="81">
        <f>'MSC Lista Verific. Inspeccion'!F62</f>
        <v>0</v>
      </c>
      <c r="F26" s="81">
        <f>'MSC Lista Verific. Inspeccion'!G62</f>
        <v>0</v>
      </c>
    </row>
    <row r="27" spans="1:6" x14ac:dyDescent="0.25">
      <c r="A27" s="81" t="str">
        <f>'MSC Lista Verific. Inspeccion'!$N$10</f>
        <v/>
      </c>
      <c r="B27" s="83" t="str">
        <f ca="1">ISOP!$B$2</f>
        <v>yyyy0100-0-yyyy1014170732</v>
      </c>
      <c r="C27" s="81" t="str">
        <f>'MSC Lista Verific. Inspeccion'!$A$47</f>
        <v>2.  PREPARACIÓN PARA EMERGENCIAS</v>
      </c>
      <c r="D27" s="81" t="str">
        <f>'MSC Lista Verific. Inspeccion'!A63</f>
        <v>2.13</v>
      </c>
      <c r="E27" s="81">
        <f>'MSC Lista Verific. Inspeccion'!F63</f>
        <v>0</v>
      </c>
      <c r="F27" s="81">
        <f>'MSC Lista Verific. Inspeccion'!G63</f>
        <v>0</v>
      </c>
    </row>
    <row r="28" spans="1:6" x14ac:dyDescent="0.25">
      <c r="A28" s="81" t="str">
        <f>'MSC Lista Verific. Inspeccion'!$N$10</f>
        <v/>
      </c>
      <c r="B28" s="83" t="str">
        <f ca="1">ISOP!$B$2</f>
        <v>yyyy0100-0-yyyy1014170732</v>
      </c>
      <c r="C28" s="81" t="str">
        <f>'MSC Lista Verific. Inspeccion'!$A$47</f>
        <v>2.  PREPARACIÓN PARA EMERGENCIAS</v>
      </c>
      <c r="D28" s="81" t="str">
        <f>'MSC Lista Verific. Inspeccion'!A64</f>
        <v>2.14</v>
      </c>
      <c r="E28" s="81">
        <f>'MSC Lista Verific. Inspeccion'!F64</f>
        <v>0</v>
      </c>
      <c r="F28" s="81">
        <f>'MSC Lista Verific. Inspeccion'!G64</f>
        <v>0</v>
      </c>
    </row>
    <row r="29" spans="1:6" x14ac:dyDescent="0.25">
      <c r="A29" s="81" t="str">
        <f>'MSC Lista Verific. Inspeccion'!$N$10</f>
        <v/>
      </c>
      <c r="B29" s="83" t="str">
        <f ca="1">ISOP!$B$2</f>
        <v>yyyy0100-0-yyyy1014170732</v>
      </c>
      <c r="C29" s="81" t="str">
        <f>'MSC Lista Verific. Inspeccion'!$A$47</f>
        <v>2.  PREPARACIÓN PARA EMERGENCIAS</v>
      </c>
      <c r="D29" s="81" t="str">
        <f>'MSC Lista Verific. Inspeccion'!A65</f>
        <v>2.15</v>
      </c>
      <c r="E29" s="81">
        <f>'MSC Lista Verific. Inspeccion'!F65</f>
        <v>0</v>
      </c>
      <c r="F29" s="81">
        <f>'MSC Lista Verific. Inspeccion'!G65</f>
        <v>0</v>
      </c>
    </row>
    <row r="30" spans="1:6" x14ac:dyDescent="0.25">
      <c r="A30" s="81" t="str">
        <f>'MSC Lista Verific. Inspeccion'!$N$10</f>
        <v/>
      </c>
      <c r="B30" s="83" t="str">
        <f ca="1">ISOP!$B$2</f>
        <v>yyyy0100-0-yyyy1014170732</v>
      </c>
      <c r="C30" s="81" t="str">
        <f>'MSC Lista Verific. Inspeccion'!$A$47</f>
        <v>2.  PREPARACIÓN PARA EMERGENCIAS</v>
      </c>
      <c r="D30" s="84" t="str">
        <f>'MSC Lista Verific. Inspeccion'!A67</f>
        <v>2.16</v>
      </c>
      <c r="E30" s="81">
        <f>'MSC Lista Verific. Inspeccion'!F67</f>
        <v>0</v>
      </c>
      <c r="F30" s="81">
        <f>'MSC Lista Verific. Inspeccion'!G67</f>
        <v>0</v>
      </c>
    </row>
    <row r="31" spans="1:6" x14ac:dyDescent="0.25">
      <c r="A31" s="81" t="str">
        <f>'MSC Lista Verific. Inspeccion'!$N$10</f>
        <v/>
      </c>
      <c r="B31" s="83" t="str">
        <f ca="1">ISOP!$B$2</f>
        <v>yyyy0100-0-yyyy1014170732</v>
      </c>
      <c r="C31" s="81" t="str">
        <f>'MSC Lista Verific. Inspeccion'!$A$47</f>
        <v>2.  PREPARACIÓN PARA EMERGENCIAS</v>
      </c>
      <c r="D31" s="84" t="str">
        <f>'MSC Lista Verific. Inspeccion'!A68</f>
        <v>2.17</v>
      </c>
      <c r="E31" s="81">
        <f>'MSC Lista Verific. Inspeccion'!F68</f>
        <v>0</v>
      </c>
      <c r="F31" s="81">
        <f>'MSC Lista Verific. Inspeccion'!G68</f>
        <v>0</v>
      </c>
    </row>
    <row r="32" spans="1:6" x14ac:dyDescent="0.25">
      <c r="A32" s="81" t="str">
        <f>'MSC Lista Verific. Inspeccion'!$N$10</f>
        <v/>
      </c>
      <c r="B32" s="83" t="str">
        <f ca="1">ISOP!$B$2</f>
        <v>yyyy0100-0-yyyy1014170732</v>
      </c>
      <c r="C32" s="81" t="str">
        <f>'MSC Lista Verific. Inspeccion'!$A$47</f>
        <v>2.  PREPARACIÓN PARA EMERGENCIAS</v>
      </c>
      <c r="D32" s="84" t="str">
        <f>'MSC Lista Verific. Inspeccion'!A69</f>
        <v>2.18</v>
      </c>
      <c r="E32" s="81">
        <f>'MSC Lista Verific. Inspeccion'!F69</f>
        <v>0</v>
      </c>
      <c r="F32" s="81">
        <f>'MSC Lista Verific. Inspeccion'!G69</f>
        <v>0</v>
      </c>
    </row>
    <row r="33" spans="1:6" x14ac:dyDescent="0.25">
      <c r="A33" s="81" t="str">
        <f>'MSC Lista Verific. Inspeccion'!$N$10</f>
        <v/>
      </c>
      <c r="B33" s="83" t="str">
        <f ca="1">ISOP!$B$2</f>
        <v>yyyy0100-0-yyyy1014170732</v>
      </c>
      <c r="C33" s="81" t="str">
        <f>'MSC Lista Verific. Inspeccion'!$A$47</f>
        <v>2.  PREPARACIÓN PARA EMERGENCIAS</v>
      </c>
      <c r="D33" s="84" t="str">
        <f>'MSC Lista Verific. Inspeccion'!A70</f>
        <v>2.19</v>
      </c>
      <c r="E33" s="81">
        <f>'MSC Lista Verific. Inspeccion'!F70</f>
        <v>0</v>
      </c>
      <c r="F33" s="81">
        <f>'MSC Lista Verific. Inspeccion'!G70</f>
        <v>0</v>
      </c>
    </row>
    <row r="34" spans="1:6" x14ac:dyDescent="0.25">
      <c r="A34" s="81" t="str">
        <f>'MSC Lista Verific. Inspeccion'!$N$10</f>
        <v/>
      </c>
      <c r="B34" s="83" t="str">
        <f ca="1">ISOP!$B$2</f>
        <v>yyyy0100-0-yyyy1014170732</v>
      </c>
      <c r="C34" s="81" t="str">
        <f>'MSC Lista Verific. Inspeccion'!$A$71</f>
        <v>3. ELEMENTOS DE PROTECCIÓN PERSONAL</v>
      </c>
      <c r="D34" s="81" t="str">
        <f>'MSC Lista Verific. Inspeccion'!A73</f>
        <v>3.1</v>
      </c>
      <c r="E34" s="81">
        <f>'MSC Lista Verific. Inspeccion'!F73</f>
        <v>0</v>
      </c>
      <c r="F34" s="81">
        <f>'MSC Lista Verific. Inspeccion'!G73</f>
        <v>0</v>
      </c>
    </row>
    <row r="35" spans="1:6" x14ac:dyDescent="0.25">
      <c r="A35" s="81" t="str">
        <f>'MSC Lista Verific. Inspeccion'!$N$10</f>
        <v/>
      </c>
      <c r="B35" s="83" t="str">
        <f ca="1">ISOP!$B$2</f>
        <v>yyyy0100-0-yyyy1014170732</v>
      </c>
      <c r="C35" s="81" t="str">
        <f>'MSC Lista Verific. Inspeccion'!$A$71</f>
        <v>3. ELEMENTOS DE PROTECCIÓN PERSONAL</v>
      </c>
      <c r="D35" s="81" t="str">
        <f>'MSC Lista Verific. Inspeccion'!A74</f>
        <v>3.2</v>
      </c>
      <c r="E35" s="81">
        <f>'MSC Lista Verific. Inspeccion'!F74</f>
        <v>0</v>
      </c>
      <c r="F35" s="81">
        <f>'MSC Lista Verific. Inspeccion'!G74</f>
        <v>0</v>
      </c>
    </row>
    <row r="36" spans="1:6" x14ac:dyDescent="0.25">
      <c r="A36" s="81" t="str">
        <f>'MSC Lista Verific. Inspeccion'!$N$10</f>
        <v/>
      </c>
      <c r="B36" s="83" t="str">
        <f ca="1">ISOP!$B$2</f>
        <v>yyyy0100-0-yyyy1014170732</v>
      </c>
      <c r="C36" s="81" t="str">
        <f>'MSC Lista Verific. Inspeccion'!$A$71</f>
        <v>3. ELEMENTOS DE PROTECCIÓN PERSONAL</v>
      </c>
      <c r="D36" s="81" t="str">
        <f>'MSC Lista Verific. Inspeccion'!A75</f>
        <v>3.3</v>
      </c>
      <c r="E36" s="81">
        <f>'MSC Lista Verific. Inspeccion'!F75</f>
        <v>0</v>
      </c>
      <c r="F36" s="81">
        <f>'MSC Lista Verific. Inspeccion'!G75</f>
        <v>0</v>
      </c>
    </row>
    <row r="37" spans="1:6" x14ac:dyDescent="0.25">
      <c r="A37" s="81" t="str">
        <f>'MSC Lista Verific. Inspeccion'!$N$10</f>
        <v/>
      </c>
      <c r="B37" s="83" t="str">
        <f ca="1">ISOP!$B$2</f>
        <v>yyyy0100-0-yyyy1014170732</v>
      </c>
      <c r="C37" s="81" t="str">
        <f>'MSC Lista Verific. Inspeccion'!$A$71</f>
        <v>3. ELEMENTOS DE PROTECCIÓN PERSONAL</v>
      </c>
      <c r="D37" s="81" t="str">
        <f>'MSC Lista Verific. Inspeccion'!A76</f>
        <v>3.4</v>
      </c>
      <c r="E37" s="81">
        <f>'MSC Lista Verific. Inspeccion'!F76</f>
        <v>0</v>
      </c>
      <c r="F37" s="81">
        <f>'MSC Lista Verific. Inspeccion'!G76</f>
        <v>0</v>
      </c>
    </row>
    <row r="38" spans="1:6" x14ac:dyDescent="0.25">
      <c r="A38" s="81" t="str">
        <f>'MSC Lista Verific. Inspeccion'!$N$10</f>
        <v/>
      </c>
      <c r="B38" s="83" t="str">
        <f ca="1">ISOP!$B$2</f>
        <v>yyyy0100-0-yyyy1014170732</v>
      </c>
      <c r="C38" s="81" t="str">
        <f>'MSC Lista Verific. Inspeccion'!$A$71</f>
        <v>3. ELEMENTOS DE PROTECCIÓN PERSONAL</v>
      </c>
      <c r="D38" s="81" t="str">
        <f>'MSC Lista Verific. Inspeccion'!A77</f>
        <v>3.5</v>
      </c>
      <c r="E38" s="81">
        <f>'MSC Lista Verific. Inspeccion'!F77</f>
        <v>0</v>
      </c>
      <c r="F38" s="81">
        <f>'MSC Lista Verific. Inspeccion'!G77</f>
        <v>0</v>
      </c>
    </row>
    <row r="39" spans="1:6" x14ac:dyDescent="0.25">
      <c r="A39" s="81" t="str">
        <f>'MSC Lista Verific. Inspeccion'!$N$10</f>
        <v/>
      </c>
      <c r="B39" s="83" t="str">
        <f ca="1">ISOP!$B$2</f>
        <v>yyyy0100-0-yyyy1014170732</v>
      </c>
      <c r="C39" s="81" t="str">
        <f>'MSC Lista Verific. Inspeccion'!$A$71</f>
        <v>3. ELEMENTOS DE PROTECCIÓN PERSONAL</v>
      </c>
      <c r="D39" s="81" t="str">
        <f>'MSC Lista Verific. Inspeccion'!A78</f>
        <v>3.6</v>
      </c>
      <c r="E39" s="81">
        <f>'MSC Lista Verific. Inspeccion'!F78</f>
        <v>0</v>
      </c>
      <c r="F39" s="81">
        <f>'MSC Lista Verific. Inspeccion'!G78</f>
        <v>0</v>
      </c>
    </row>
    <row r="40" spans="1:6" x14ac:dyDescent="0.25">
      <c r="A40" s="81" t="str">
        <f>'MSC Lista Verific. Inspeccion'!$N$10</f>
        <v/>
      </c>
      <c r="B40" s="83" t="str">
        <f ca="1">ISOP!$B$2</f>
        <v>yyyy0100-0-yyyy1014170732</v>
      </c>
      <c r="C40" s="81" t="str">
        <f>'MSC Lista Verific. Inspeccion'!$A$71</f>
        <v>3. ELEMENTOS DE PROTECCIÓN PERSONAL</v>
      </c>
      <c r="D40" s="81" t="str">
        <f>'MSC Lista Verific. Inspeccion'!A79</f>
        <v>3.7</v>
      </c>
      <c r="E40" s="81">
        <f>'MSC Lista Verific. Inspeccion'!F79</f>
        <v>0</v>
      </c>
      <c r="F40" s="81">
        <f>'MSC Lista Verific. Inspeccion'!G79</f>
        <v>0</v>
      </c>
    </row>
    <row r="41" spans="1:6" x14ac:dyDescent="0.25">
      <c r="A41" s="81" t="str">
        <f>'MSC Lista Verific. Inspeccion'!$N$10</f>
        <v/>
      </c>
      <c r="B41" s="83" t="str">
        <f ca="1">ISOP!$B$2</f>
        <v>yyyy0100-0-yyyy1014170732</v>
      </c>
      <c r="C41" s="81" t="str">
        <f>'MSC Lista Verific. Inspeccion'!$A$71</f>
        <v>3. ELEMENTOS DE PROTECCIÓN PERSONAL</v>
      </c>
      <c r="D41" s="81" t="str">
        <f>'MSC Lista Verific. Inspeccion'!A80</f>
        <v>3.8</v>
      </c>
      <c r="E41" s="81">
        <f>'MSC Lista Verific. Inspeccion'!F80</f>
        <v>0</v>
      </c>
      <c r="F41" s="81">
        <f>'MSC Lista Verific. Inspeccion'!G80</f>
        <v>0</v>
      </c>
    </row>
    <row r="42" spans="1:6" x14ac:dyDescent="0.25">
      <c r="A42" s="81" t="str">
        <f>'MSC Lista Verific. Inspeccion'!$N$10</f>
        <v/>
      </c>
      <c r="B42" s="83" t="str">
        <f ca="1">ISOP!$B$2</f>
        <v>yyyy0100-0-yyyy1014170732</v>
      </c>
      <c r="C42" s="81" t="str">
        <f>'MSC Lista Verific. Inspeccion'!$A$71</f>
        <v>3. ELEMENTOS DE PROTECCIÓN PERSONAL</v>
      </c>
      <c r="D42" s="81" t="str">
        <f>'MSC Lista Verific. Inspeccion'!A81</f>
        <v>3.9</v>
      </c>
      <c r="E42" s="81">
        <f>'MSC Lista Verific. Inspeccion'!F81</f>
        <v>0</v>
      </c>
      <c r="F42" s="81">
        <f>'MSC Lista Verific. Inspeccion'!G81</f>
        <v>0</v>
      </c>
    </row>
    <row r="43" spans="1:6" x14ac:dyDescent="0.25">
      <c r="A43" s="81" t="str">
        <f>'MSC Lista Verific. Inspeccion'!$N$10</f>
        <v/>
      </c>
      <c r="B43" s="83" t="str">
        <f ca="1">ISOP!$B$2</f>
        <v>yyyy0100-0-yyyy1014170732</v>
      </c>
      <c r="C43" s="81" t="str">
        <f>'MSC Lista Verific. Inspeccion'!$A$82</f>
        <v>4.  HERRAMIENTAS DE MANO</v>
      </c>
      <c r="D43" s="81" t="str">
        <f>'MSC Lista Verific. Inspeccion'!A84</f>
        <v>4.1</v>
      </c>
      <c r="E43" s="81">
        <f>'MSC Lista Verific. Inspeccion'!F84</f>
        <v>0</v>
      </c>
      <c r="F43" s="81">
        <f>'MSC Lista Verific. Inspeccion'!G84</f>
        <v>0</v>
      </c>
    </row>
    <row r="44" spans="1:6" x14ac:dyDescent="0.25">
      <c r="A44" s="81" t="str">
        <f>'MSC Lista Verific. Inspeccion'!$N$10</f>
        <v/>
      </c>
      <c r="B44" s="83" t="str">
        <f ca="1">ISOP!$B$2</f>
        <v>yyyy0100-0-yyyy1014170732</v>
      </c>
      <c r="C44" s="81" t="str">
        <f>'MSC Lista Verific. Inspeccion'!$A$82</f>
        <v>4.  HERRAMIENTAS DE MANO</v>
      </c>
      <c r="D44" s="81" t="str">
        <f>'MSC Lista Verific. Inspeccion'!A85</f>
        <v>4.2</v>
      </c>
      <c r="E44" s="81">
        <f>'MSC Lista Verific. Inspeccion'!F85</f>
        <v>0</v>
      </c>
      <c r="F44" s="81">
        <f>'MSC Lista Verific. Inspeccion'!G85</f>
        <v>0</v>
      </c>
    </row>
    <row r="45" spans="1:6" x14ac:dyDescent="0.25">
      <c r="A45" s="81" t="str">
        <f>'MSC Lista Verific. Inspeccion'!$N$10</f>
        <v/>
      </c>
      <c r="B45" s="83" t="str">
        <f ca="1">ISOP!$B$2</f>
        <v>yyyy0100-0-yyyy1014170732</v>
      </c>
      <c r="C45" s="81" t="str">
        <f>'MSC Lista Verific. Inspeccion'!$A$82</f>
        <v>4.  HERRAMIENTAS DE MANO</v>
      </c>
      <c r="D45" s="81" t="str">
        <f>'MSC Lista Verific. Inspeccion'!A86</f>
        <v>4.3</v>
      </c>
      <c r="E45" s="81">
        <f>'MSC Lista Verific. Inspeccion'!F86</f>
        <v>0</v>
      </c>
      <c r="F45" s="81">
        <f>'MSC Lista Verific. Inspeccion'!G86</f>
        <v>0</v>
      </c>
    </row>
    <row r="46" spans="1:6" x14ac:dyDescent="0.25">
      <c r="A46" s="81" t="str">
        <f>'MSC Lista Verific. Inspeccion'!$N$10</f>
        <v/>
      </c>
      <c r="B46" s="83" t="str">
        <f ca="1">ISOP!$B$2</f>
        <v>yyyy0100-0-yyyy1014170732</v>
      </c>
      <c r="C46" s="81" t="str">
        <f>'MSC Lista Verific. Inspeccion'!$A$82</f>
        <v>4.  HERRAMIENTAS DE MANO</v>
      </c>
      <c r="D46" s="81" t="str">
        <f>'MSC Lista Verific. Inspeccion'!A87</f>
        <v>4.4</v>
      </c>
      <c r="E46" s="81">
        <f>'MSC Lista Verific. Inspeccion'!F87</f>
        <v>0</v>
      </c>
      <c r="F46" s="81">
        <f>'MSC Lista Verific. Inspeccion'!G87</f>
        <v>0</v>
      </c>
    </row>
    <row r="47" spans="1:6" x14ac:dyDescent="0.25">
      <c r="A47" s="81" t="str">
        <f>'MSC Lista Verific. Inspeccion'!$N$10</f>
        <v/>
      </c>
      <c r="B47" s="83" t="str">
        <f ca="1">ISOP!$B$2</f>
        <v>yyyy0100-0-yyyy1014170732</v>
      </c>
      <c r="C47" s="81" t="str">
        <f>'MSC Lista Verific. Inspeccion'!$A$82</f>
        <v>4.  HERRAMIENTAS DE MANO</v>
      </c>
      <c r="D47" s="81" t="str">
        <f>'MSC Lista Verific. Inspeccion'!A88</f>
        <v>4.5</v>
      </c>
      <c r="E47" s="81">
        <f>'MSC Lista Verific. Inspeccion'!F88</f>
        <v>0</v>
      </c>
      <c r="F47" s="81">
        <f>'MSC Lista Verific. Inspeccion'!G88</f>
        <v>0</v>
      </c>
    </row>
    <row r="48" spans="1:6" x14ac:dyDescent="0.25">
      <c r="A48" s="81" t="str">
        <f>'MSC Lista Verific. Inspeccion'!$N$10</f>
        <v/>
      </c>
      <c r="B48" s="83" t="str">
        <f ca="1">ISOP!$B$2</f>
        <v>yyyy0100-0-yyyy1014170732</v>
      </c>
      <c r="C48" s="81" t="str">
        <f>'MSC Lista Verific. Inspeccion'!$A$82</f>
        <v>4.  HERRAMIENTAS DE MANO</v>
      </c>
      <c r="D48" s="81" t="str">
        <f>'MSC Lista Verific. Inspeccion'!A89</f>
        <v>4.6</v>
      </c>
      <c r="E48" s="81">
        <f>'MSC Lista Verific. Inspeccion'!F89</f>
        <v>0</v>
      </c>
      <c r="F48" s="81">
        <f>'MSC Lista Verific. Inspeccion'!G89</f>
        <v>0</v>
      </c>
    </row>
    <row r="49" spans="1:6" x14ac:dyDescent="0.25">
      <c r="A49" s="81" t="str">
        <f>'MSC Lista Verific. Inspeccion'!$N$10</f>
        <v/>
      </c>
      <c r="B49" s="83" t="str">
        <f ca="1">ISOP!$B$2</f>
        <v>yyyy0100-0-yyyy1014170732</v>
      </c>
      <c r="C49" s="81" t="str">
        <f>'MSC Lista Verific. Inspeccion'!$A$82</f>
        <v>4.  HERRAMIENTAS DE MANO</v>
      </c>
      <c r="D49" s="81" t="str">
        <f>'MSC Lista Verific. Inspeccion'!A90</f>
        <v>4.7</v>
      </c>
      <c r="E49" s="81">
        <f>'MSC Lista Verific. Inspeccion'!F90</f>
        <v>0</v>
      </c>
      <c r="F49" s="81">
        <f>'MSC Lista Verific. Inspeccion'!G90</f>
        <v>0</v>
      </c>
    </row>
    <row r="50" spans="1:6" x14ac:dyDescent="0.25">
      <c r="A50" s="81" t="str">
        <f>'MSC Lista Verific. Inspeccion'!$N$10</f>
        <v/>
      </c>
      <c r="B50" s="83" t="str">
        <f ca="1">ISOP!$B$2</f>
        <v>yyyy0100-0-yyyy1014170732</v>
      </c>
      <c r="C50" s="81" t="str">
        <f>'MSC Lista Verific. Inspeccion'!$A$82</f>
        <v>4.  HERRAMIENTAS DE MANO</v>
      </c>
      <c r="D50" s="81" t="str">
        <f>'MSC Lista Verific. Inspeccion'!A91</f>
        <v>4.8</v>
      </c>
      <c r="E50" s="81">
        <f>'MSC Lista Verific. Inspeccion'!F91</f>
        <v>0</v>
      </c>
      <c r="F50" s="81">
        <f>'MSC Lista Verific. Inspeccion'!G91</f>
        <v>0</v>
      </c>
    </row>
    <row r="51" spans="1:6" x14ac:dyDescent="0.25">
      <c r="A51" s="81" t="str">
        <f>'MSC Lista Verific. Inspeccion'!$N$10</f>
        <v/>
      </c>
      <c r="B51" s="83" t="str">
        <f ca="1">ISOP!$B$2</f>
        <v>yyyy0100-0-yyyy1014170732</v>
      </c>
      <c r="C51" s="81" t="str">
        <f>'MSC Lista Verific. Inspeccion'!$A$82</f>
        <v>4.  HERRAMIENTAS DE MANO</v>
      </c>
      <c r="D51" s="81" t="str">
        <f>'MSC Lista Verific. Inspeccion'!A92</f>
        <v>4.9</v>
      </c>
      <c r="E51" s="81">
        <f>'MSC Lista Verific. Inspeccion'!F92</f>
        <v>0</v>
      </c>
      <c r="F51" s="81">
        <f>'MSC Lista Verific. Inspeccion'!G92</f>
        <v>0</v>
      </c>
    </row>
    <row r="52" spans="1:6" x14ac:dyDescent="0.25">
      <c r="A52" s="81" t="str">
        <f>'MSC Lista Verific. Inspeccion'!$N$10</f>
        <v/>
      </c>
      <c r="B52" s="83" t="str">
        <f ca="1">ISOP!$B$2</f>
        <v>yyyy0100-0-yyyy1014170732</v>
      </c>
      <c r="C52" s="81" t="str">
        <f>'MSC Lista Verific. Inspeccion'!$A$82</f>
        <v>4.  HERRAMIENTAS DE MANO</v>
      </c>
      <c r="D52" s="84" t="str">
        <f>'MSC Lista Verific. Inspeccion'!A93</f>
        <v>4.10</v>
      </c>
      <c r="E52" s="81">
        <f>'MSC Lista Verific. Inspeccion'!F93</f>
        <v>0</v>
      </c>
      <c r="F52" s="81">
        <f>'MSC Lista Verific. Inspeccion'!G93</f>
        <v>0</v>
      </c>
    </row>
    <row r="53" spans="1:6" x14ac:dyDescent="0.25">
      <c r="A53" s="81" t="str">
        <f>'MSC Lista Verific. Inspeccion'!$N$10</f>
        <v/>
      </c>
      <c r="B53" s="83" t="str">
        <f ca="1">ISOP!$B$2</f>
        <v>yyyy0100-0-yyyy1014170732</v>
      </c>
      <c r="C53" s="81" t="str">
        <f>'MSC Lista Verific. Inspeccion'!$A$82</f>
        <v>4.  HERRAMIENTAS DE MANO</v>
      </c>
      <c r="D53" s="81" t="str">
        <f>'MSC Lista Verific. Inspeccion'!A94</f>
        <v>4.11</v>
      </c>
      <c r="E53" s="81">
        <f>'MSC Lista Verific. Inspeccion'!F94</f>
        <v>0</v>
      </c>
      <c r="F53" s="81">
        <f>'MSC Lista Verific. Inspeccion'!G94</f>
        <v>0</v>
      </c>
    </row>
    <row r="54" spans="1:6" x14ac:dyDescent="0.25">
      <c r="A54" s="81" t="str">
        <f>'MSC Lista Verific. Inspeccion'!$N$10</f>
        <v/>
      </c>
      <c r="B54" s="83" t="str">
        <f ca="1">ISOP!$B$2</f>
        <v>yyyy0100-0-yyyy1014170732</v>
      </c>
      <c r="C54" s="81" t="str">
        <f>'MSC Lista Verific. Inspeccion'!$A$95</f>
        <v>5.- INSTALACIONES DE FAENA</v>
      </c>
      <c r="D54" s="81" t="str">
        <f>'MSC Lista Verific. Inspeccion'!A98</f>
        <v>5.1</v>
      </c>
      <c r="E54" s="81">
        <f>'MSC Lista Verific. Inspeccion'!F98</f>
        <v>0</v>
      </c>
      <c r="F54" s="81">
        <f>'MSC Lista Verific. Inspeccion'!G98</f>
        <v>0</v>
      </c>
    </row>
    <row r="55" spans="1:6" x14ac:dyDescent="0.25">
      <c r="A55" s="81" t="str">
        <f>'MSC Lista Verific. Inspeccion'!$N$10</f>
        <v/>
      </c>
      <c r="B55" s="83" t="str">
        <f ca="1">ISOP!$B$2</f>
        <v>yyyy0100-0-yyyy1014170732</v>
      </c>
      <c r="C55" s="81" t="str">
        <f>'MSC Lista Verific. Inspeccion'!$A$95</f>
        <v>5.- INSTALACIONES DE FAENA</v>
      </c>
      <c r="D55" s="81" t="str">
        <f>'MSC Lista Verific. Inspeccion'!A99</f>
        <v>5.2</v>
      </c>
      <c r="E55" s="81">
        <f>'MSC Lista Verific. Inspeccion'!F99</f>
        <v>0</v>
      </c>
      <c r="F55" s="81">
        <f>'MSC Lista Verific. Inspeccion'!G99</f>
        <v>0</v>
      </c>
    </row>
    <row r="56" spans="1:6" x14ac:dyDescent="0.25">
      <c r="A56" s="81" t="str">
        <f>'MSC Lista Verific. Inspeccion'!$N$10</f>
        <v/>
      </c>
      <c r="B56" s="83" t="str">
        <f ca="1">ISOP!$B$2</f>
        <v>yyyy0100-0-yyyy1014170732</v>
      </c>
      <c r="C56" s="81" t="str">
        <f>'MSC Lista Verific. Inspeccion'!$A$95</f>
        <v>5.- INSTALACIONES DE FAENA</v>
      </c>
      <c r="D56" s="81" t="str">
        <f>'MSC Lista Verific. Inspeccion'!A100</f>
        <v>5.3</v>
      </c>
      <c r="E56" s="81">
        <f>'MSC Lista Verific. Inspeccion'!F100</f>
        <v>0</v>
      </c>
      <c r="F56" s="81">
        <f>'MSC Lista Verific. Inspeccion'!G100</f>
        <v>0</v>
      </c>
    </row>
    <row r="57" spans="1:6" x14ac:dyDescent="0.25">
      <c r="A57" s="81" t="str">
        <f>'MSC Lista Verific. Inspeccion'!$N$10</f>
        <v/>
      </c>
      <c r="B57" s="83" t="str">
        <f ca="1">ISOP!$B$2</f>
        <v>yyyy0100-0-yyyy1014170732</v>
      </c>
      <c r="C57" s="81" t="str">
        <f>'MSC Lista Verific. Inspeccion'!$A$95</f>
        <v>5.- INSTALACIONES DE FAENA</v>
      </c>
      <c r="D57" s="81" t="str">
        <f>'MSC Lista Verific. Inspeccion'!A101</f>
        <v>5.4</v>
      </c>
      <c r="E57" s="81">
        <f>'MSC Lista Verific. Inspeccion'!F101</f>
        <v>0</v>
      </c>
      <c r="F57" s="81">
        <f>'MSC Lista Verific. Inspeccion'!G101</f>
        <v>0</v>
      </c>
    </row>
    <row r="58" spans="1:6" x14ac:dyDescent="0.25">
      <c r="A58" s="81" t="str">
        <f>'MSC Lista Verific. Inspeccion'!$N$10</f>
        <v/>
      </c>
      <c r="B58" s="83" t="str">
        <f ca="1">ISOP!$B$2</f>
        <v>yyyy0100-0-yyyy1014170732</v>
      </c>
      <c r="C58" s="81" t="str">
        <f>'MSC Lista Verific. Inspeccion'!$A$95</f>
        <v>5.- INSTALACIONES DE FAENA</v>
      </c>
      <c r="D58" s="81" t="str">
        <f>'MSC Lista Verific. Inspeccion'!A102</f>
        <v>5.5</v>
      </c>
      <c r="E58" s="81">
        <f>'MSC Lista Verific. Inspeccion'!F102</f>
        <v>0</v>
      </c>
      <c r="F58" s="81">
        <f>'MSC Lista Verific. Inspeccion'!G102</f>
        <v>0</v>
      </c>
    </row>
    <row r="59" spans="1:6" x14ac:dyDescent="0.25">
      <c r="A59" s="81" t="str">
        <f>'MSC Lista Verific. Inspeccion'!$N$10</f>
        <v/>
      </c>
      <c r="B59" s="83" t="str">
        <f ca="1">ISOP!$B$2</f>
        <v>yyyy0100-0-yyyy1014170732</v>
      </c>
      <c r="C59" s="81" t="str">
        <f>'MSC Lista Verific. Inspeccion'!$A$95</f>
        <v>5.- INSTALACIONES DE FAENA</v>
      </c>
      <c r="D59" s="81" t="str">
        <f>'MSC Lista Verific. Inspeccion'!A103</f>
        <v>5.6</v>
      </c>
      <c r="E59" s="81">
        <f>'MSC Lista Verific. Inspeccion'!F103</f>
        <v>0</v>
      </c>
      <c r="F59" s="81">
        <f>'MSC Lista Verific. Inspeccion'!G103</f>
        <v>0</v>
      </c>
    </row>
    <row r="60" spans="1:6" x14ac:dyDescent="0.25">
      <c r="A60" s="81" t="str">
        <f>'MSC Lista Verific. Inspeccion'!$N$10</f>
        <v/>
      </c>
      <c r="B60" s="83" t="str">
        <f ca="1">ISOP!$B$2</f>
        <v>yyyy0100-0-yyyy1014170732</v>
      </c>
      <c r="C60" s="81" t="str">
        <f>'MSC Lista Verific. Inspeccion'!$A$95</f>
        <v>5.- INSTALACIONES DE FAENA</v>
      </c>
      <c r="D60" s="81" t="str">
        <f>'MSC Lista Verific. Inspeccion'!A104</f>
        <v>5.7</v>
      </c>
      <c r="E60" s="81">
        <f>'MSC Lista Verific. Inspeccion'!F104</f>
        <v>0</v>
      </c>
      <c r="F60" s="81">
        <f>'MSC Lista Verific. Inspeccion'!G104</f>
        <v>0</v>
      </c>
    </row>
    <row r="61" spans="1:6" x14ac:dyDescent="0.25">
      <c r="A61" s="81" t="str">
        <f>'MSC Lista Verific. Inspeccion'!$N$10</f>
        <v/>
      </c>
      <c r="B61" s="83" t="str">
        <f ca="1">ISOP!$B$2</f>
        <v>yyyy0100-0-yyyy1014170732</v>
      </c>
      <c r="C61" s="81" t="str">
        <f>'MSC Lista Verific. Inspeccion'!$A$95</f>
        <v>5.- INSTALACIONES DE FAENA</v>
      </c>
      <c r="D61" s="81" t="str">
        <f>'MSC Lista Verific. Inspeccion'!A105</f>
        <v>5.8</v>
      </c>
      <c r="E61" s="81">
        <f>'MSC Lista Verific. Inspeccion'!F105</f>
        <v>0</v>
      </c>
      <c r="F61" s="81">
        <f>'MSC Lista Verific. Inspeccion'!G105</f>
        <v>0</v>
      </c>
    </row>
    <row r="62" spans="1:6" x14ac:dyDescent="0.25">
      <c r="A62" s="81" t="str">
        <f>'MSC Lista Verific. Inspeccion'!$N$10</f>
        <v/>
      </c>
      <c r="B62" s="83" t="str">
        <f ca="1">ISOP!$B$2</f>
        <v>yyyy0100-0-yyyy1014170732</v>
      </c>
      <c r="C62" s="81" t="str">
        <f>'MSC Lista Verific. Inspeccion'!$A$95</f>
        <v>5.- INSTALACIONES DE FAENA</v>
      </c>
      <c r="D62" s="81" t="str">
        <f>'MSC Lista Verific. Inspeccion'!A107</f>
        <v>5.10</v>
      </c>
      <c r="E62" s="81">
        <f>'MSC Lista Verific. Inspeccion'!F107</f>
        <v>0</v>
      </c>
      <c r="F62" s="81">
        <f>'MSC Lista Verific. Inspeccion'!G107</f>
        <v>0</v>
      </c>
    </row>
    <row r="63" spans="1:6" x14ac:dyDescent="0.25">
      <c r="A63" s="81" t="str">
        <f>'MSC Lista Verific. Inspeccion'!$N$10</f>
        <v/>
      </c>
      <c r="B63" s="83" t="str">
        <f ca="1">ISOP!$B$2</f>
        <v>yyyy0100-0-yyyy1014170732</v>
      </c>
      <c r="C63" s="81" t="str">
        <f>'MSC Lista Verific. Inspeccion'!$A$95</f>
        <v>5.- INSTALACIONES DE FAENA</v>
      </c>
      <c r="D63" s="81" t="str">
        <f>'MSC Lista Verific. Inspeccion'!A108</f>
        <v>5.11</v>
      </c>
      <c r="E63" s="81">
        <f>'MSC Lista Verific. Inspeccion'!F108</f>
        <v>0</v>
      </c>
      <c r="F63" s="81">
        <f>'MSC Lista Verific. Inspeccion'!G108</f>
        <v>0</v>
      </c>
    </row>
    <row r="64" spans="1:6" x14ac:dyDescent="0.25">
      <c r="A64" s="81" t="str">
        <f>'MSC Lista Verific. Inspeccion'!$N$10</f>
        <v/>
      </c>
      <c r="B64" s="83" t="str">
        <f ca="1">ISOP!$B$2</f>
        <v>yyyy0100-0-yyyy1014170732</v>
      </c>
      <c r="C64" s="81" t="str">
        <f>'MSC Lista Verific. Inspeccion'!$A$95</f>
        <v>5.- INSTALACIONES DE FAENA</v>
      </c>
      <c r="D64" s="81" t="str">
        <f>'MSC Lista Verific. Inspeccion'!A110</f>
        <v>5.12</v>
      </c>
      <c r="E64" s="81">
        <f>'MSC Lista Verific. Inspeccion'!F110</f>
        <v>0</v>
      </c>
      <c r="F64" s="81">
        <f>'MSC Lista Verific. Inspeccion'!G110</f>
        <v>0</v>
      </c>
    </row>
    <row r="65" spans="1:6" x14ac:dyDescent="0.25">
      <c r="A65" s="81" t="str">
        <f>'MSC Lista Verific. Inspeccion'!$N$10</f>
        <v/>
      </c>
      <c r="B65" s="83" t="str">
        <f ca="1">ISOP!$B$2</f>
        <v>yyyy0100-0-yyyy1014170732</v>
      </c>
      <c r="C65" s="81" t="str">
        <f>'MSC Lista Verific. Inspeccion'!$A$95</f>
        <v>5.- INSTALACIONES DE FAENA</v>
      </c>
      <c r="D65" s="81" t="str">
        <f>'MSC Lista Verific. Inspeccion'!A111</f>
        <v>5.13</v>
      </c>
      <c r="E65" s="81">
        <f>'MSC Lista Verific. Inspeccion'!F111</f>
        <v>0</v>
      </c>
      <c r="F65" s="81">
        <f>'MSC Lista Verific. Inspeccion'!G111</f>
        <v>0</v>
      </c>
    </row>
    <row r="66" spans="1:6" x14ac:dyDescent="0.25">
      <c r="A66" s="81" t="str">
        <f>'MSC Lista Verific. Inspeccion'!$N$10</f>
        <v/>
      </c>
      <c r="B66" s="83" t="str">
        <f ca="1">ISOP!$B$2</f>
        <v>yyyy0100-0-yyyy1014170732</v>
      </c>
      <c r="C66" s="81" t="str">
        <f>'MSC Lista Verific. Inspeccion'!$A$95</f>
        <v>5.- INSTALACIONES DE FAENA</v>
      </c>
      <c r="D66" s="81" t="str">
        <f>'MSC Lista Verific. Inspeccion'!A112</f>
        <v>5.14</v>
      </c>
      <c r="E66" s="81">
        <f>'MSC Lista Verific. Inspeccion'!F112</f>
        <v>0</v>
      </c>
      <c r="F66" s="81">
        <f>'MSC Lista Verific. Inspeccion'!G112</f>
        <v>0</v>
      </c>
    </row>
    <row r="67" spans="1:6" x14ac:dyDescent="0.25">
      <c r="A67" s="81" t="str">
        <f>'MSC Lista Verific. Inspeccion'!$N$10</f>
        <v/>
      </c>
      <c r="B67" s="83" t="str">
        <f ca="1">ISOP!$B$2</f>
        <v>yyyy0100-0-yyyy1014170732</v>
      </c>
      <c r="C67" s="81" t="str">
        <f>'MSC Lista Verific. Inspeccion'!$A$95</f>
        <v>5.- INSTALACIONES DE FAENA</v>
      </c>
      <c r="D67" s="81" t="str">
        <f>'MSC Lista Verific. Inspeccion'!A114</f>
        <v>5.15</v>
      </c>
      <c r="E67" s="81">
        <f>'MSC Lista Verific. Inspeccion'!F114</f>
        <v>0</v>
      </c>
      <c r="F67" s="81">
        <f>'MSC Lista Verific. Inspeccion'!G114</f>
        <v>0</v>
      </c>
    </row>
    <row r="68" spans="1:6" x14ac:dyDescent="0.25">
      <c r="A68" s="81" t="str">
        <f>'MSC Lista Verific. Inspeccion'!$N$10</f>
        <v/>
      </c>
      <c r="B68" s="83" t="str">
        <f ca="1">ISOP!$B$2</f>
        <v>yyyy0100-0-yyyy1014170732</v>
      </c>
      <c r="C68" s="81" t="str">
        <f>'MSC Lista Verific. Inspeccion'!$A$95</f>
        <v>5.- INSTALACIONES DE FAENA</v>
      </c>
      <c r="D68" s="81" t="str">
        <f>'MSC Lista Verific. Inspeccion'!A115</f>
        <v>5.16</v>
      </c>
      <c r="E68" s="81">
        <f>'MSC Lista Verific. Inspeccion'!F115</f>
        <v>0</v>
      </c>
      <c r="F68" s="81">
        <f>'MSC Lista Verific. Inspeccion'!G115</f>
        <v>0</v>
      </c>
    </row>
    <row r="69" spans="1:6" x14ac:dyDescent="0.25">
      <c r="A69" s="81" t="str">
        <f>'MSC Lista Verific. Inspeccion'!$N$10</f>
        <v/>
      </c>
      <c r="B69" s="83" t="str">
        <f ca="1">ISOP!$B$2</f>
        <v>yyyy0100-0-yyyy1014170732</v>
      </c>
      <c r="C69" s="81" t="str">
        <f>'MSC Lista Verific. Inspeccion'!$A$95</f>
        <v>5.- INSTALACIONES DE FAENA</v>
      </c>
      <c r="D69" s="81" t="str">
        <f>'MSC Lista Verific. Inspeccion'!A116</f>
        <v>5.17</v>
      </c>
      <c r="E69" s="81">
        <f>'MSC Lista Verific. Inspeccion'!F116</f>
        <v>0</v>
      </c>
      <c r="F69" s="81">
        <f>'MSC Lista Verific. Inspeccion'!G116</f>
        <v>0</v>
      </c>
    </row>
    <row r="70" spans="1:6" x14ac:dyDescent="0.25">
      <c r="A70" s="81" t="str">
        <f>'MSC Lista Verific. Inspeccion'!$N$10</f>
        <v/>
      </c>
      <c r="B70" s="83" t="str">
        <f ca="1">ISOP!$B$2</f>
        <v>yyyy0100-0-yyyy1014170732</v>
      </c>
      <c r="C70" s="81" t="str">
        <f>'MSC Lista Verific. Inspeccion'!$A$95</f>
        <v>5.- INSTALACIONES DE FAENA</v>
      </c>
      <c r="D70" s="81" t="str">
        <f>'MSC Lista Verific. Inspeccion'!A117</f>
        <v>5.18</v>
      </c>
      <c r="E70" s="81">
        <f>'MSC Lista Verific. Inspeccion'!F117</f>
        <v>0</v>
      </c>
      <c r="F70" s="81">
        <f>'MSC Lista Verific. Inspeccion'!G117</f>
        <v>0</v>
      </c>
    </row>
    <row r="71" spans="1:6" x14ac:dyDescent="0.25">
      <c r="A71" s="81" t="str">
        <f>'MSC Lista Verific. Inspeccion'!$N$10</f>
        <v/>
      </c>
      <c r="B71" s="83" t="str">
        <f ca="1">ISOP!$B$2</f>
        <v>yyyy0100-0-yyyy1014170732</v>
      </c>
      <c r="C71" s="81" t="str">
        <f>'MSC Lista Verific. Inspeccion'!$A$95</f>
        <v>5.- INSTALACIONES DE FAENA</v>
      </c>
      <c r="D71" s="81" t="str">
        <f>'MSC Lista Verific. Inspeccion'!A119</f>
        <v>5.19</v>
      </c>
      <c r="E71" s="81">
        <f>'MSC Lista Verific. Inspeccion'!F119</f>
        <v>0</v>
      </c>
      <c r="F71" s="81">
        <f>'MSC Lista Verific. Inspeccion'!G119</f>
        <v>0</v>
      </c>
    </row>
    <row r="72" spans="1:6" x14ac:dyDescent="0.25">
      <c r="A72" s="81" t="str">
        <f>'MSC Lista Verific. Inspeccion'!$N$10</f>
        <v/>
      </c>
      <c r="B72" s="83" t="str">
        <f ca="1">ISOP!$B$2</f>
        <v>yyyy0100-0-yyyy1014170732</v>
      </c>
      <c r="C72" s="81" t="str">
        <f>'MSC Lista Verific. Inspeccion'!$A$95</f>
        <v>5.- INSTALACIONES DE FAENA</v>
      </c>
      <c r="D72" s="84" t="str">
        <f>'MSC Lista Verific. Inspeccion'!A120</f>
        <v>5.20</v>
      </c>
      <c r="E72" s="81">
        <f>'MSC Lista Verific. Inspeccion'!F120</f>
        <v>0</v>
      </c>
      <c r="F72" s="81">
        <f>'MSC Lista Verific. Inspeccion'!G120</f>
        <v>0</v>
      </c>
    </row>
    <row r="73" spans="1:6" x14ac:dyDescent="0.25">
      <c r="A73" s="81" t="str">
        <f>'MSC Lista Verific. Inspeccion'!$N$10</f>
        <v/>
      </c>
      <c r="B73" s="83" t="str">
        <f ca="1">ISOP!$B$2</f>
        <v>yyyy0100-0-yyyy1014170732</v>
      </c>
      <c r="C73" s="81" t="str">
        <f>'MSC Lista Verific. Inspeccion'!$A$95</f>
        <v>5.- INSTALACIONES DE FAENA</v>
      </c>
      <c r="D73" s="81" t="str">
        <f>'MSC Lista Verific. Inspeccion'!A121</f>
        <v>5.21</v>
      </c>
      <c r="E73" s="81">
        <f>'MSC Lista Verific. Inspeccion'!F121</f>
        <v>0</v>
      </c>
      <c r="F73" s="81">
        <f>'MSC Lista Verific. Inspeccion'!G121</f>
        <v>0</v>
      </c>
    </row>
    <row r="74" spans="1:6" x14ac:dyDescent="0.25">
      <c r="A74" s="81" t="str">
        <f>'MSC Lista Verific. Inspeccion'!$N$10</f>
        <v/>
      </c>
      <c r="B74" s="83" t="str">
        <f ca="1">ISOP!$B$2</f>
        <v>yyyy0100-0-yyyy1014170732</v>
      </c>
      <c r="C74" s="81" t="str">
        <f>'MSC Lista Verific. Inspeccion'!$A$95</f>
        <v>5.- INSTALACIONES DE FAENA</v>
      </c>
      <c r="D74" s="84" t="str">
        <f>'MSC Lista Verific. Inspeccion'!A122</f>
        <v>5.22</v>
      </c>
      <c r="E74" s="81">
        <f>'MSC Lista Verific. Inspeccion'!F122</f>
        <v>0</v>
      </c>
      <c r="F74" s="81">
        <f>'MSC Lista Verific. Inspeccion'!G122</f>
        <v>0</v>
      </c>
    </row>
    <row r="75" spans="1:6" x14ac:dyDescent="0.25">
      <c r="A75" s="81" t="str">
        <f>'MSC Lista Verific. Inspeccion'!$N$10</f>
        <v/>
      </c>
      <c r="B75" s="83" t="str">
        <f ca="1">ISOP!$B$2</f>
        <v>yyyy0100-0-yyyy1014170732</v>
      </c>
      <c r="C75" s="81" t="str">
        <f>'MSC Lista Verific. Inspeccion'!$A$95</f>
        <v>5.- INSTALACIONES DE FAENA</v>
      </c>
      <c r="D75" s="81" t="str">
        <f>'MSC Lista Verific. Inspeccion'!A123</f>
        <v>5.23</v>
      </c>
      <c r="E75" s="81">
        <f>'MSC Lista Verific. Inspeccion'!F123</f>
        <v>0</v>
      </c>
      <c r="F75" s="81">
        <f>'MSC Lista Verific. Inspeccion'!G123</f>
        <v>0</v>
      </c>
    </row>
    <row r="76" spans="1:6" x14ac:dyDescent="0.25">
      <c r="A76" s="81" t="str">
        <f>'MSC Lista Verific. Inspeccion'!$N$10</f>
        <v/>
      </c>
      <c r="B76" s="83" t="str">
        <f ca="1">ISOP!$B$2</f>
        <v>yyyy0100-0-yyyy1014170732</v>
      </c>
      <c r="C76" s="81" t="str">
        <f>'MSC Lista Verific. Inspeccion'!$A$95</f>
        <v>5.- INSTALACIONES DE FAENA</v>
      </c>
      <c r="D76" s="84" t="str">
        <f>'MSC Lista Verific. Inspeccion'!A124</f>
        <v>5.24</v>
      </c>
      <c r="E76" s="81">
        <f>'MSC Lista Verific. Inspeccion'!F124</f>
        <v>0</v>
      </c>
      <c r="F76" s="81">
        <f>'MSC Lista Verific. Inspeccion'!G124</f>
        <v>0</v>
      </c>
    </row>
    <row r="77" spans="1:6" x14ac:dyDescent="0.25">
      <c r="A77" s="81" t="str">
        <f>'MSC Lista Verific. Inspeccion'!$N$10</f>
        <v/>
      </c>
      <c r="B77" s="83" t="str">
        <f ca="1">ISOP!$B$2</f>
        <v>yyyy0100-0-yyyy1014170732</v>
      </c>
      <c r="C77" s="81" t="str">
        <f>'MSC Lista Verific. Inspeccion'!$A$95</f>
        <v>5.- INSTALACIONES DE FAENA</v>
      </c>
      <c r="D77" s="81" t="str">
        <f>'MSC Lista Verific. Inspeccion'!A125</f>
        <v>5.25</v>
      </c>
      <c r="E77" s="81">
        <f>'MSC Lista Verific. Inspeccion'!F125</f>
        <v>0</v>
      </c>
      <c r="F77" s="81">
        <f>'MSC Lista Verific. Inspeccion'!G125</f>
        <v>0</v>
      </c>
    </row>
    <row r="78" spans="1:6" x14ac:dyDescent="0.25">
      <c r="A78" s="81" t="str">
        <f>'MSC Lista Verific. Inspeccion'!$N$10</f>
        <v/>
      </c>
      <c r="B78" s="83" t="str">
        <f ca="1">ISOP!$B$2</f>
        <v>yyyy0100-0-yyyy1014170732</v>
      </c>
      <c r="C78" s="81" t="str">
        <f>'MSC Lista Verific. Inspeccion'!$A$95</f>
        <v>5.- INSTALACIONES DE FAENA</v>
      </c>
      <c r="D78" s="84" t="str">
        <f>'MSC Lista Verific. Inspeccion'!A126</f>
        <v>5.26</v>
      </c>
      <c r="E78" s="81">
        <f>'MSC Lista Verific. Inspeccion'!F126</f>
        <v>0</v>
      </c>
      <c r="F78" s="81">
        <f>'MSC Lista Verific. Inspeccion'!G126</f>
        <v>0</v>
      </c>
    </row>
    <row r="79" spans="1:6" x14ac:dyDescent="0.25">
      <c r="A79" s="81" t="str">
        <f>'MSC Lista Verific. Inspeccion'!$N$10</f>
        <v/>
      </c>
      <c r="B79" s="83" t="str">
        <f ca="1">ISOP!$B$2</f>
        <v>yyyy0100-0-yyyy1014170732</v>
      </c>
      <c r="C79" s="81" t="str">
        <f>'MSC Lista Verific. Inspeccion'!$A$95</f>
        <v>5.- INSTALACIONES DE FAENA</v>
      </c>
      <c r="D79" s="81" t="str">
        <f>'MSC Lista Verific. Inspeccion'!A127</f>
        <v>5.27</v>
      </c>
      <c r="E79" s="81">
        <f>'MSC Lista Verific. Inspeccion'!F127</f>
        <v>0</v>
      </c>
      <c r="F79" s="81">
        <f>'MSC Lista Verific. Inspeccion'!G127</f>
        <v>0</v>
      </c>
    </row>
    <row r="80" spans="1:6" x14ac:dyDescent="0.25">
      <c r="A80" s="81" t="str">
        <f>'MSC Lista Verific. Inspeccion'!$N$10</f>
        <v/>
      </c>
      <c r="B80" s="83" t="str">
        <f ca="1">ISOP!$B$2</f>
        <v>yyyy0100-0-yyyy1014170732</v>
      </c>
      <c r="C80" s="81" t="str">
        <f>'MSC Lista Verific. Inspeccion'!$A$95</f>
        <v>5.- INSTALACIONES DE FAENA</v>
      </c>
      <c r="D80" s="84" t="str">
        <f>'MSC Lista Verific. Inspeccion'!A128</f>
        <v>5.28</v>
      </c>
      <c r="E80" s="81">
        <f>'MSC Lista Verific. Inspeccion'!F128</f>
        <v>0</v>
      </c>
      <c r="F80" s="81">
        <f>'MSC Lista Verific. Inspeccion'!G128</f>
        <v>0</v>
      </c>
    </row>
    <row r="81" spans="1:6" x14ac:dyDescent="0.25">
      <c r="A81" s="81" t="str">
        <f>'MSC Lista Verific. Inspeccion'!$N$10</f>
        <v/>
      </c>
      <c r="B81" s="83" t="str">
        <f ca="1">ISOP!$B$2</f>
        <v>yyyy0100-0-yyyy1014170732</v>
      </c>
      <c r="C81" s="81" t="str">
        <f>'MSC Lista Verific. Inspeccion'!$A$95</f>
        <v>5.- INSTALACIONES DE FAENA</v>
      </c>
      <c r="D81" s="81" t="str">
        <f>'MSC Lista Verific. Inspeccion'!A129</f>
        <v>5.29</v>
      </c>
      <c r="E81" s="81">
        <f>'MSC Lista Verific. Inspeccion'!F129</f>
        <v>0</v>
      </c>
      <c r="F81" s="81">
        <f>'MSC Lista Verific. Inspeccion'!G129</f>
        <v>0</v>
      </c>
    </row>
    <row r="82" spans="1:6" x14ac:dyDescent="0.25">
      <c r="A82" s="81" t="str">
        <f>'MSC Lista Verific. Inspeccion'!$N$10</f>
        <v/>
      </c>
      <c r="B82" s="83" t="str">
        <f ca="1">ISOP!$B$2</f>
        <v>yyyy0100-0-yyyy1014170732</v>
      </c>
      <c r="C82" s="81" t="str">
        <f>'MSC Lista Verific. Inspeccion'!$A$95</f>
        <v>5.- INSTALACIONES DE FAENA</v>
      </c>
      <c r="D82" s="84" t="str">
        <f>'MSC Lista Verific. Inspeccion'!A130</f>
        <v>5.30</v>
      </c>
      <c r="E82" s="81">
        <f>'MSC Lista Verific. Inspeccion'!F130</f>
        <v>0</v>
      </c>
      <c r="F82" s="81">
        <f>'MSC Lista Verific. Inspeccion'!G130</f>
        <v>0</v>
      </c>
    </row>
    <row r="83" spans="1:6" x14ac:dyDescent="0.25">
      <c r="A83" s="81" t="str">
        <f>'MSC Lista Verific. Inspeccion'!$N$10</f>
        <v/>
      </c>
      <c r="B83" s="83" t="str">
        <f ca="1">ISOP!$B$2</f>
        <v>yyyy0100-0-yyyy1014170732</v>
      </c>
      <c r="C83" s="81" t="str">
        <f>'MSC Lista Verific. Inspeccion'!$A$95</f>
        <v>5.- INSTALACIONES DE FAENA</v>
      </c>
      <c r="D83" s="81" t="str">
        <f>'MSC Lista Verific. Inspeccion'!A131</f>
        <v>5.31</v>
      </c>
      <c r="E83" s="81">
        <f>'MSC Lista Verific. Inspeccion'!F131</f>
        <v>0</v>
      </c>
      <c r="F83" s="81">
        <f>'MSC Lista Verific. Inspeccion'!G131</f>
        <v>0</v>
      </c>
    </row>
    <row r="84" spans="1:6" x14ac:dyDescent="0.25">
      <c r="A84" s="81" t="str">
        <f>'MSC Lista Verific. Inspeccion'!$N$10</f>
        <v/>
      </c>
      <c r="B84" s="83" t="str">
        <f ca="1">ISOP!$B$2</f>
        <v>yyyy0100-0-yyyy1014170732</v>
      </c>
      <c r="C84" s="81" t="str">
        <f>'MSC Lista Verific. Inspeccion'!$A$95</f>
        <v>5.- INSTALACIONES DE FAENA</v>
      </c>
      <c r="D84" s="84" t="str">
        <f>'MSC Lista Verific. Inspeccion'!A132</f>
        <v>5.32</v>
      </c>
      <c r="E84" s="81">
        <f>'MSC Lista Verific. Inspeccion'!F132</f>
        <v>0</v>
      </c>
      <c r="F84" s="81">
        <f>'MSC Lista Verific. Inspeccion'!G132</f>
        <v>0</v>
      </c>
    </row>
    <row r="85" spans="1:6" x14ac:dyDescent="0.25">
      <c r="A85" s="81" t="str">
        <f>'MSC Lista Verific. Inspeccion'!$N$10</f>
        <v/>
      </c>
      <c r="B85" s="83" t="str">
        <f ca="1">ISOP!$B$2</f>
        <v>yyyy0100-0-yyyy1014170732</v>
      </c>
      <c r="C85" s="81" t="str">
        <f>'MSC Lista Verific. Inspeccion'!$A$95</f>
        <v>5.- INSTALACIONES DE FAENA</v>
      </c>
      <c r="D85" s="81" t="str">
        <f>'MSC Lista Verific. Inspeccion'!A133</f>
        <v>5.33</v>
      </c>
      <c r="E85" s="81">
        <f>'MSC Lista Verific. Inspeccion'!F133</f>
        <v>0</v>
      </c>
      <c r="F85" s="81">
        <f>'MSC Lista Verific. Inspeccion'!G133</f>
        <v>0</v>
      </c>
    </row>
    <row r="86" spans="1:6" x14ac:dyDescent="0.25">
      <c r="A86" s="81" t="str">
        <f>'MSC Lista Verific. Inspeccion'!$N$10</f>
        <v/>
      </c>
      <c r="B86" s="83" t="str">
        <f ca="1">ISOP!$B$2</f>
        <v>yyyy0100-0-yyyy1014170732</v>
      </c>
      <c r="C86" s="81" t="str">
        <f>'MSC Lista Verific. Inspeccion'!$A$95</f>
        <v>5.- INSTALACIONES DE FAENA</v>
      </c>
      <c r="D86" s="84" t="str">
        <f>'MSC Lista Verific. Inspeccion'!A134</f>
        <v>5.34</v>
      </c>
      <c r="E86" s="81">
        <f>'MSC Lista Verific. Inspeccion'!F134</f>
        <v>0</v>
      </c>
      <c r="F86" s="81">
        <f>'MSC Lista Verific. Inspeccion'!G134</f>
        <v>0</v>
      </c>
    </row>
    <row r="87" spans="1:6" x14ac:dyDescent="0.25">
      <c r="A87" s="81" t="str">
        <f>'MSC Lista Verific. Inspeccion'!$N$10</f>
        <v/>
      </c>
      <c r="B87" s="83" t="str">
        <f ca="1">ISOP!$B$2</f>
        <v>yyyy0100-0-yyyy1014170732</v>
      </c>
      <c r="C87" s="81" t="str">
        <f>'MSC Lista Verific. Inspeccion'!$A$95</f>
        <v>5.- INSTALACIONES DE FAENA</v>
      </c>
      <c r="D87" s="81" t="str">
        <f>'MSC Lista Verific. Inspeccion'!A135</f>
        <v>5.35</v>
      </c>
      <c r="E87" s="81">
        <f>'MSC Lista Verific. Inspeccion'!F135</f>
        <v>0</v>
      </c>
      <c r="F87" s="81">
        <f>'MSC Lista Verific. Inspeccion'!G135</f>
        <v>0</v>
      </c>
    </row>
    <row r="88" spans="1:6" x14ac:dyDescent="0.25">
      <c r="A88" s="81" t="str">
        <f>'MSC Lista Verific. Inspeccion'!$N$10</f>
        <v/>
      </c>
      <c r="B88" s="83" t="str">
        <f ca="1">ISOP!$B$2</f>
        <v>yyyy0100-0-yyyy1014170732</v>
      </c>
      <c r="C88" s="81" t="str">
        <f>'MSC Lista Verific. Inspeccion'!$A$95</f>
        <v>5.- INSTALACIONES DE FAENA</v>
      </c>
      <c r="D88" s="84" t="str">
        <f>'MSC Lista Verific. Inspeccion'!A136</f>
        <v>5.36</v>
      </c>
      <c r="E88" s="81">
        <f>'MSC Lista Verific. Inspeccion'!F136</f>
        <v>0</v>
      </c>
      <c r="F88" s="81">
        <f>'MSC Lista Verific. Inspeccion'!G136</f>
        <v>0</v>
      </c>
    </row>
    <row r="89" spans="1:6" x14ac:dyDescent="0.25">
      <c r="A89" s="81" t="str">
        <f>'MSC Lista Verific. Inspeccion'!$N$10</f>
        <v/>
      </c>
      <c r="B89" s="83" t="str">
        <f ca="1">ISOP!$B$2</f>
        <v>yyyy0100-0-yyyy1014170732</v>
      </c>
      <c r="C89" s="81" t="str">
        <f>'MSC Lista Verific. Inspeccion'!$A$95</f>
        <v>5.- INSTALACIONES DE FAENA</v>
      </c>
      <c r="D89" s="81" t="str">
        <f>'MSC Lista Verific. Inspeccion'!A137</f>
        <v>5.37</v>
      </c>
      <c r="E89" s="81">
        <f>'MSC Lista Verific. Inspeccion'!F137</f>
        <v>0</v>
      </c>
      <c r="F89" s="81">
        <f>'MSC Lista Verific. Inspeccion'!G137</f>
        <v>0</v>
      </c>
    </row>
    <row r="90" spans="1:6" x14ac:dyDescent="0.25">
      <c r="A90" s="81" t="str">
        <f>'MSC Lista Verific. Inspeccion'!$N$10</f>
        <v/>
      </c>
      <c r="B90" s="83" t="str">
        <f ca="1">ISOP!$B$2</f>
        <v>yyyy0100-0-yyyy1014170732</v>
      </c>
      <c r="C90" s="81" t="str">
        <f>'MSC Lista Verific. Inspeccion'!$A$95</f>
        <v>5.- INSTALACIONES DE FAENA</v>
      </c>
      <c r="D90" s="81" t="str">
        <f>'MSC Lista Verific. Inspeccion'!A138</f>
        <v>5.38</v>
      </c>
      <c r="E90" s="81">
        <f>'MSC Lista Verific. Inspeccion'!F138</f>
        <v>0</v>
      </c>
      <c r="F90" s="81">
        <f>'MSC Lista Verific. Inspeccion'!G138</f>
        <v>0</v>
      </c>
    </row>
    <row r="91" spans="1:6" x14ac:dyDescent="0.25">
      <c r="A91" s="81" t="str">
        <f>'MSC Lista Verific. Inspeccion'!$N$10</f>
        <v/>
      </c>
      <c r="B91" s="83" t="str">
        <f ca="1">ISOP!$B$2</f>
        <v>yyyy0100-0-yyyy1014170732</v>
      </c>
      <c r="C91" s="81" t="str">
        <f>'MSC Lista Verific. Inspeccion'!$A$95</f>
        <v>5.- INSTALACIONES DE FAENA</v>
      </c>
      <c r="D91" s="81" t="str">
        <f>'MSC Lista Verific. Inspeccion'!A139</f>
        <v>5.39</v>
      </c>
      <c r="E91" s="81">
        <f>'MSC Lista Verific. Inspeccion'!F139</f>
        <v>0</v>
      </c>
      <c r="F91" s="81">
        <f>'MSC Lista Verific. Inspeccion'!G139</f>
        <v>0</v>
      </c>
    </row>
    <row r="92" spans="1:6" x14ac:dyDescent="0.25">
      <c r="A92" s="81" t="str">
        <f>'MSC Lista Verific. Inspeccion'!$N$10</f>
        <v/>
      </c>
      <c r="B92" s="83" t="str">
        <f ca="1">ISOP!$B$2</f>
        <v>yyyy0100-0-yyyy1014170732</v>
      </c>
      <c r="C92" s="81" t="str">
        <f>'MSC Lista Verific. Inspeccion'!$A$95</f>
        <v>5.- INSTALACIONES DE FAENA</v>
      </c>
      <c r="D92" s="84" t="str">
        <f>'MSC Lista Verific. Inspeccion'!A140</f>
        <v>5.40</v>
      </c>
      <c r="E92" s="81">
        <f>'MSC Lista Verific. Inspeccion'!F140</f>
        <v>0</v>
      </c>
      <c r="F92" s="81">
        <f>'MSC Lista Verific. Inspeccion'!G140</f>
        <v>0</v>
      </c>
    </row>
    <row r="93" spans="1:6" x14ac:dyDescent="0.25">
      <c r="A93" s="81" t="str">
        <f>'MSC Lista Verific. Inspeccion'!$N$10</f>
        <v/>
      </c>
      <c r="B93" s="83" t="str">
        <f ca="1">ISOP!$B$2</f>
        <v>yyyy0100-0-yyyy1014170732</v>
      </c>
      <c r="C93" s="81" t="str">
        <f>'MSC Lista Verific. Inspeccion'!$A$95</f>
        <v>5.- INSTALACIONES DE FAENA</v>
      </c>
      <c r="D93" s="81" t="str">
        <f>'MSC Lista Verific. Inspeccion'!A141</f>
        <v>5.41</v>
      </c>
      <c r="E93" s="81">
        <f>'MSC Lista Verific. Inspeccion'!F141</f>
        <v>0</v>
      </c>
      <c r="F93" s="81">
        <f>'MSC Lista Verific. Inspeccion'!G141</f>
        <v>0</v>
      </c>
    </row>
    <row r="94" spans="1:6" x14ac:dyDescent="0.25">
      <c r="A94" s="81" t="str">
        <f>'MSC Lista Verific. Inspeccion'!$N$10</f>
        <v/>
      </c>
      <c r="B94" s="83" t="str">
        <f ca="1">ISOP!$B$2</f>
        <v>yyyy0100-0-yyyy1014170732</v>
      </c>
      <c r="C94" s="81" t="str">
        <f>'MSC Lista Verific. Inspeccion'!$A$95</f>
        <v>5.- INSTALACIONES DE FAENA</v>
      </c>
      <c r="D94" s="84" t="str">
        <f>'MSC Lista Verific. Inspeccion'!A142</f>
        <v>5.42</v>
      </c>
      <c r="E94" s="81">
        <f>'MSC Lista Verific. Inspeccion'!F142</f>
        <v>0</v>
      </c>
      <c r="F94" s="81">
        <f>'MSC Lista Verific. Inspeccion'!G142</f>
        <v>0</v>
      </c>
    </row>
    <row r="95" spans="1:6" x14ac:dyDescent="0.25">
      <c r="A95" s="81" t="str">
        <f>'MSC Lista Verific. Inspeccion'!$N$10</f>
        <v/>
      </c>
      <c r="B95" s="83" t="str">
        <f ca="1">ISOP!$B$2</f>
        <v>yyyy0100-0-yyyy1014170732</v>
      </c>
      <c r="C95" s="81" t="str">
        <f>'MSC Lista Verific. Inspeccion'!$A$95</f>
        <v>5.- INSTALACIONES DE FAENA</v>
      </c>
      <c r="D95" s="81" t="str">
        <f>'MSC Lista Verific. Inspeccion'!A143</f>
        <v>5.43</v>
      </c>
      <c r="E95" s="81">
        <f>'MSC Lista Verific. Inspeccion'!F143</f>
        <v>0</v>
      </c>
      <c r="F95" s="81">
        <f>'MSC Lista Verific. Inspeccion'!G143</f>
        <v>0</v>
      </c>
    </row>
    <row r="96" spans="1:6" x14ac:dyDescent="0.25">
      <c r="A96" s="81" t="str">
        <f>'MSC Lista Verific. Inspeccion'!$N$10</f>
        <v/>
      </c>
      <c r="B96" s="83" t="str">
        <f ca="1">ISOP!$B$2</f>
        <v>yyyy0100-0-yyyy1014170732</v>
      </c>
      <c r="C96" s="81" t="str">
        <f>'MSC Lista Verific. Inspeccion'!$A$95</f>
        <v>5.- INSTALACIONES DE FAENA</v>
      </c>
      <c r="D96" s="84" t="str">
        <f>'MSC Lista Verific. Inspeccion'!A144</f>
        <v>5.44</v>
      </c>
      <c r="E96" s="81">
        <f>'MSC Lista Verific. Inspeccion'!F144</f>
        <v>0</v>
      </c>
      <c r="F96" s="81">
        <f>'MSC Lista Verific. Inspeccion'!G144</f>
        <v>0</v>
      </c>
    </row>
    <row r="97" spans="1:6" x14ac:dyDescent="0.25">
      <c r="A97" s="81" t="str">
        <f>'MSC Lista Verific. Inspeccion'!$N$10</f>
        <v/>
      </c>
      <c r="B97" s="83" t="str">
        <f ca="1">ISOP!$B$2</f>
        <v>yyyy0100-0-yyyy1014170732</v>
      </c>
      <c r="C97" s="84" t="str">
        <f>'MSC Lista Verific. Inspeccion'!$A$145</f>
        <v>6.- SEÑALIZACIÓN</v>
      </c>
      <c r="D97" s="81" t="str">
        <f>'MSC Lista Verific. Inspeccion'!A147</f>
        <v>6.1</v>
      </c>
      <c r="E97" s="81">
        <f>'MSC Lista Verific. Inspeccion'!F147</f>
        <v>0</v>
      </c>
      <c r="F97" s="81">
        <f>'MSC Lista Verific. Inspeccion'!G147</f>
        <v>0</v>
      </c>
    </row>
    <row r="98" spans="1:6" x14ac:dyDescent="0.25">
      <c r="A98" s="81" t="str">
        <f>'MSC Lista Verific. Inspeccion'!$N$10</f>
        <v/>
      </c>
      <c r="B98" s="83" t="str">
        <f ca="1">ISOP!$B$2</f>
        <v>yyyy0100-0-yyyy1014170732</v>
      </c>
      <c r="C98" s="84" t="str">
        <f>'MSC Lista Verific. Inspeccion'!$A$145</f>
        <v>6.- SEÑALIZACIÓN</v>
      </c>
      <c r="D98" s="81" t="str">
        <f>'MSC Lista Verific. Inspeccion'!A148</f>
        <v>6.2</v>
      </c>
      <c r="E98" s="81">
        <f>'MSC Lista Verific. Inspeccion'!F148</f>
        <v>0</v>
      </c>
      <c r="F98" s="81">
        <f>'MSC Lista Verific. Inspeccion'!G148</f>
        <v>0</v>
      </c>
    </row>
    <row r="99" spans="1:6" x14ac:dyDescent="0.25">
      <c r="A99" s="81" t="str">
        <f>'MSC Lista Verific. Inspeccion'!$N$10</f>
        <v/>
      </c>
      <c r="B99" s="83" t="str">
        <f ca="1">ISOP!$B$2</f>
        <v>yyyy0100-0-yyyy1014170732</v>
      </c>
      <c r="C99" s="84" t="str">
        <f>'MSC Lista Verific. Inspeccion'!$A$145</f>
        <v>6.- SEÑALIZACIÓN</v>
      </c>
      <c r="D99" s="81" t="str">
        <f>'MSC Lista Verific. Inspeccion'!A149</f>
        <v>6.3</v>
      </c>
      <c r="E99" s="81">
        <f>'MSC Lista Verific. Inspeccion'!F149</f>
        <v>0</v>
      </c>
      <c r="F99" s="81">
        <f>'MSC Lista Verific. Inspeccion'!G149</f>
        <v>0</v>
      </c>
    </row>
    <row r="100" spans="1:6" x14ac:dyDescent="0.25">
      <c r="A100" s="81" t="str">
        <f>'MSC Lista Verific. Inspeccion'!$N$10</f>
        <v/>
      </c>
      <c r="B100" s="83" t="str">
        <f ca="1">ISOP!$B$2</f>
        <v>yyyy0100-0-yyyy1014170732</v>
      </c>
      <c r="C100" s="84" t="str">
        <f>'MSC Lista Verific. Inspeccion'!$A$145</f>
        <v>6.- SEÑALIZACIÓN</v>
      </c>
      <c r="D100" s="81" t="str">
        <f>'MSC Lista Verific. Inspeccion'!A150</f>
        <v>6.4</v>
      </c>
      <c r="E100" s="81">
        <f>'MSC Lista Verific. Inspeccion'!F150</f>
        <v>0</v>
      </c>
      <c r="F100" s="81">
        <f>'MSC Lista Verific. Inspeccion'!G150</f>
        <v>0</v>
      </c>
    </row>
    <row r="101" spans="1:6" x14ac:dyDescent="0.25">
      <c r="A101" s="81" t="str">
        <f>'MSC Lista Verific. Inspeccion'!$N$10</f>
        <v/>
      </c>
      <c r="B101" s="83" t="str">
        <f ca="1">ISOP!$B$2</f>
        <v>yyyy0100-0-yyyy1014170732</v>
      </c>
      <c r="C101" s="84" t="str">
        <f>'MSC Lista Verific. Inspeccion'!$A$145</f>
        <v>6.- SEÑALIZACIÓN</v>
      </c>
      <c r="D101" s="81" t="str">
        <f>'MSC Lista Verific. Inspeccion'!A151</f>
        <v>6.5</v>
      </c>
      <c r="E101" s="81">
        <f>'MSC Lista Verific. Inspeccion'!F151</f>
        <v>0</v>
      </c>
      <c r="F101" s="81">
        <f>'MSC Lista Verific. Inspeccion'!G151</f>
        <v>0</v>
      </c>
    </row>
    <row r="102" spans="1:6" x14ac:dyDescent="0.25">
      <c r="A102" s="81" t="str">
        <f>'MSC Lista Verific. Inspeccion'!$N$10</f>
        <v/>
      </c>
      <c r="B102" s="83" t="str">
        <f ca="1">ISOP!$B$2</f>
        <v>yyyy0100-0-yyyy1014170732</v>
      </c>
      <c r="C102" s="84" t="str">
        <f>'MSC Lista Verific. Inspeccion'!$A$145</f>
        <v>6.- SEÑALIZACIÓN</v>
      </c>
      <c r="D102" s="81" t="str">
        <f>'MSC Lista Verific. Inspeccion'!A152</f>
        <v>6.6</v>
      </c>
      <c r="E102" s="81">
        <f>'MSC Lista Verific. Inspeccion'!F152</f>
        <v>0</v>
      </c>
      <c r="F102" s="81">
        <f>'MSC Lista Verific. Inspeccion'!G152</f>
        <v>0</v>
      </c>
    </row>
    <row r="103" spans="1:6" x14ac:dyDescent="0.25">
      <c r="A103" s="81" t="str">
        <f>'MSC Lista Verific. Inspeccion'!$N$10</f>
        <v/>
      </c>
      <c r="B103" s="83" t="str">
        <f ca="1">ISOP!$B$2</f>
        <v>yyyy0100-0-yyyy1014170732</v>
      </c>
      <c r="C103" s="84" t="str">
        <f>'MSC Lista Verific. Inspeccion'!$A$145</f>
        <v>6.- SEÑALIZACIÓN</v>
      </c>
      <c r="D103" s="81" t="str">
        <f>'MSC Lista Verific. Inspeccion'!A153</f>
        <v>6.7</v>
      </c>
      <c r="E103" s="81">
        <f>'MSC Lista Verific. Inspeccion'!F153</f>
        <v>0</v>
      </c>
      <c r="F103" s="81">
        <f>'MSC Lista Verific. Inspeccion'!G153</f>
        <v>0</v>
      </c>
    </row>
    <row r="104" spans="1:6" x14ac:dyDescent="0.25">
      <c r="A104" s="81" t="str">
        <f>'MSC Lista Verific. Inspeccion'!$N$10</f>
        <v/>
      </c>
      <c r="B104" s="83" t="str">
        <f ca="1">ISOP!$B$2</f>
        <v>yyyy0100-0-yyyy1014170732</v>
      </c>
      <c r="C104" s="84" t="str">
        <f>'MSC Lista Verific. Inspeccion'!$A$145</f>
        <v>6.- SEÑALIZACIÓN</v>
      </c>
      <c r="D104" s="81" t="str">
        <f>'MSC Lista Verific. Inspeccion'!A154</f>
        <v>6.8</v>
      </c>
      <c r="E104" s="81">
        <f>'MSC Lista Verific. Inspeccion'!F154</f>
        <v>0</v>
      </c>
      <c r="F104" s="81">
        <f>'MSC Lista Verific. Inspeccion'!G154</f>
        <v>0</v>
      </c>
    </row>
    <row r="105" spans="1:6" x14ac:dyDescent="0.25">
      <c r="A105" s="81" t="str">
        <f>'MSC Lista Verific. Inspeccion'!$N$10</f>
        <v/>
      </c>
      <c r="B105" s="83" t="str">
        <f ca="1">ISOP!$B$2</f>
        <v>yyyy0100-0-yyyy1014170732</v>
      </c>
      <c r="C105" s="84" t="str">
        <f>'MSC Lista Verific. Inspeccion'!$A$145</f>
        <v>6.- SEÑALIZACIÓN</v>
      </c>
      <c r="D105" s="81" t="str">
        <f>'MSC Lista Verific. Inspeccion'!A155</f>
        <v>6.9</v>
      </c>
      <c r="E105" s="81">
        <f>'MSC Lista Verific. Inspeccion'!F155</f>
        <v>0</v>
      </c>
      <c r="F105" s="81">
        <f>'MSC Lista Verific. Inspeccion'!G155</f>
        <v>0</v>
      </c>
    </row>
    <row r="106" spans="1:6" x14ac:dyDescent="0.25">
      <c r="A106" s="81" t="str">
        <f>'MSC Lista Verific. Inspeccion'!$N$10</f>
        <v/>
      </c>
      <c r="B106" s="83" t="str">
        <f ca="1">ISOP!$B$2</f>
        <v>yyyy0100-0-yyyy1014170732</v>
      </c>
      <c r="C106" s="81" t="str">
        <f>'MSC Lista Verific. Inspeccion'!$A$156</f>
        <v>7.- VEHÍCULOS</v>
      </c>
      <c r="D106" s="81" t="str">
        <f>'MSC Lista Verific. Inspeccion'!A158</f>
        <v>7.1</v>
      </c>
      <c r="E106" s="81">
        <f>'MSC Lista Verific. Inspeccion'!F158</f>
        <v>0</v>
      </c>
      <c r="F106" s="81">
        <f>'MSC Lista Verific. Inspeccion'!G158</f>
        <v>0</v>
      </c>
    </row>
    <row r="107" spans="1:6" x14ac:dyDescent="0.25">
      <c r="A107" s="81" t="str">
        <f>'MSC Lista Verific. Inspeccion'!$N$10</f>
        <v/>
      </c>
      <c r="B107" s="83" t="str">
        <f ca="1">ISOP!$B$2</f>
        <v>yyyy0100-0-yyyy1014170732</v>
      </c>
      <c r="C107" s="81" t="str">
        <f>'MSC Lista Verific. Inspeccion'!$A$156</f>
        <v>7.- VEHÍCULOS</v>
      </c>
      <c r="D107" s="81" t="str">
        <f>'MSC Lista Verific. Inspeccion'!A159</f>
        <v>7.2</v>
      </c>
      <c r="E107" s="81">
        <f>'MSC Lista Verific. Inspeccion'!F159</f>
        <v>0</v>
      </c>
      <c r="F107" s="81">
        <f>'MSC Lista Verific. Inspeccion'!G159</f>
        <v>0</v>
      </c>
    </row>
    <row r="108" spans="1:6" x14ac:dyDescent="0.25">
      <c r="A108" s="81" t="str">
        <f>'MSC Lista Verific. Inspeccion'!$N$10</f>
        <v/>
      </c>
      <c r="B108" s="83" t="str">
        <f ca="1">ISOP!$B$2</f>
        <v>yyyy0100-0-yyyy1014170732</v>
      </c>
      <c r="C108" s="81" t="str">
        <f>'MSC Lista Verific. Inspeccion'!$A$156</f>
        <v>7.- VEHÍCULOS</v>
      </c>
      <c r="D108" s="81" t="str">
        <f>'MSC Lista Verific. Inspeccion'!A160</f>
        <v>7.3</v>
      </c>
      <c r="E108" s="81">
        <f>'MSC Lista Verific. Inspeccion'!F160</f>
        <v>0</v>
      </c>
      <c r="F108" s="81">
        <f>'MSC Lista Verific. Inspeccion'!G160</f>
        <v>0</v>
      </c>
    </row>
    <row r="109" spans="1:6" x14ac:dyDescent="0.25">
      <c r="A109" s="81" t="str">
        <f>'MSC Lista Verific. Inspeccion'!$N$10</f>
        <v/>
      </c>
      <c r="B109" s="83" t="str">
        <f ca="1">ISOP!$B$2</f>
        <v>yyyy0100-0-yyyy1014170732</v>
      </c>
      <c r="C109" s="81" t="str">
        <f>'MSC Lista Verific. Inspeccion'!$A$156</f>
        <v>7.- VEHÍCULOS</v>
      </c>
      <c r="D109" s="81" t="str">
        <f>'MSC Lista Verific. Inspeccion'!A161</f>
        <v>7.4</v>
      </c>
      <c r="E109" s="81">
        <f>'MSC Lista Verific. Inspeccion'!F161</f>
        <v>0</v>
      </c>
      <c r="F109" s="81">
        <f>'MSC Lista Verific. Inspeccion'!G161</f>
        <v>0</v>
      </c>
    </row>
    <row r="110" spans="1:6" x14ac:dyDescent="0.25">
      <c r="A110" s="81" t="str">
        <f>'MSC Lista Verific. Inspeccion'!$N$10</f>
        <v/>
      </c>
      <c r="B110" s="83" t="str">
        <f ca="1">ISOP!$B$2</f>
        <v>yyyy0100-0-yyyy1014170732</v>
      </c>
      <c r="C110" s="81" t="str">
        <f>'MSC Lista Verific. Inspeccion'!$A$156</f>
        <v>7.- VEHÍCULOS</v>
      </c>
      <c r="D110" s="81" t="str">
        <f>'MSC Lista Verific. Inspeccion'!A162</f>
        <v>7.5</v>
      </c>
      <c r="E110" s="81">
        <f>'MSC Lista Verific. Inspeccion'!F162</f>
        <v>0</v>
      </c>
      <c r="F110" s="81">
        <f>'MSC Lista Verific. Inspeccion'!G162</f>
        <v>0</v>
      </c>
    </row>
    <row r="111" spans="1:6" x14ac:dyDescent="0.25">
      <c r="A111" s="81" t="str">
        <f>'MSC Lista Verific. Inspeccion'!$N$10</f>
        <v/>
      </c>
      <c r="B111" s="83" t="str">
        <f ca="1">ISOP!$B$2</f>
        <v>yyyy0100-0-yyyy1014170732</v>
      </c>
      <c r="C111" s="81" t="str">
        <f>'MSC Lista Verific. Inspeccion'!$A$156</f>
        <v>7.- VEHÍCULOS</v>
      </c>
      <c r="D111" s="81" t="str">
        <f>'MSC Lista Verific. Inspeccion'!A163</f>
        <v>7.6</v>
      </c>
      <c r="E111" s="81">
        <f>'MSC Lista Verific. Inspeccion'!F163</f>
        <v>0</v>
      </c>
      <c r="F111" s="81">
        <f>'MSC Lista Verific. Inspeccion'!G163</f>
        <v>0</v>
      </c>
    </row>
    <row r="112" spans="1:6" x14ac:dyDescent="0.25">
      <c r="A112" s="81" t="str">
        <f>'MSC Lista Verific. Inspeccion'!$N$10</f>
        <v/>
      </c>
      <c r="B112" s="83" t="str">
        <f ca="1">ISOP!$B$2</f>
        <v>yyyy0100-0-yyyy1014170732</v>
      </c>
      <c r="C112" s="81" t="str">
        <f>'MSC Lista Verific. Inspeccion'!$A$156</f>
        <v>7.- VEHÍCULOS</v>
      </c>
      <c r="D112" s="81" t="str">
        <f>'MSC Lista Verific. Inspeccion'!A164</f>
        <v>7.7</v>
      </c>
      <c r="E112" s="81">
        <f>'MSC Lista Verific. Inspeccion'!F164</f>
        <v>0</v>
      </c>
      <c r="F112" s="81">
        <f>'MSC Lista Verific. Inspeccion'!G164</f>
        <v>0</v>
      </c>
    </row>
    <row r="113" spans="1:6" x14ac:dyDescent="0.25">
      <c r="A113" s="81" t="str">
        <f>'MSC Lista Verific. Inspeccion'!$N$10</f>
        <v/>
      </c>
      <c r="B113" s="83" t="str">
        <f ca="1">ISOP!$B$2</f>
        <v>yyyy0100-0-yyyy1014170732</v>
      </c>
      <c r="C113" s="81" t="str">
        <f>'MSC Lista Verific. Inspeccion'!$A$156</f>
        <v>7.- VEHÍCULOS</v>
      </c>
      <c r="D113" s="81" t="str">
        <f>'MSC Lista Verific. Inspeccion'!A165</f>
        <v>7.8</v>
      </c>
      <c r="E113" s="81">
        <f>'MSC Lista Verific. Inspeccion'!F165</f>
        <v>0</v>
      </c>
      <c r="F113" s="81">
        <f>'MSC Lista Verific. Inspeccion'!G165</f>
        <v>0</v>
      </c>
    </row>
    <row r="114" spans="1:6" x14ac:dyDescent="0.25">
      <c r="A114" s="81" t="str">
        <f>'MSC Lista Verific. Inspeccion'!$N$10</f>
        <v/>
      </c>
      <c r="B114" s="83" t="str">
        <f ca="1">ISOP!$B$2</f>
        <v>yyyy0100-0-yyyy1014170732</v>
      </c>
      <c r="C114" s="81" t="str">
        <f>'MSC Lista Verific. Inspeccion'!$A$156</f>
        <v>7.- VEHÍCULOS</v>
      </c>
      <c r="D114" s="81" t="str">
        <f>'MSC Lista Verific. Inspeccion'!A166</f>
        <v>7.9</v>
      </c>
      <c r="E114" s="81">
        <f>'MSC Lista Verific. Inspeccion'!F166</f>
        <v>0</v>
      </c>
      <c r="F114" s="81">
        <f>'MSC Lista Verific. Inspeccion'!G166</f>
        <v>0</v>
      </c>
    </row>
    <row r="115" spans="1:6" x14ac:dyDescent="0.25">
      <c r="A115" s="81" t="str">
        <f>'MSC Lista Verific. Inspeccion'!$N$10</f>
        <v/>
      </c>
      <c r="B115" s="83" t="str">
        <f ca="1">ISOP!$B$2</f>
        <v>yyyy0100-0-yyyy1014170732</v>
      </c>
      <c r="C115" s="81" t="str">
        <f>'MSC Lista Verific. Inspeccion'!$A$156</f>
        <v>7.- VEHÍCULOS</v>
      </c>
      <c r="D115" s="81" t="str">
        <f>'MSC Lista Verific. Inspeccion'!A167</f>
        <v>7.10</v>
      </c>
      <c r="E115" s="81">
        <f>'MSC Lista Verific. Inspeccion'!F167</f>
        <v>0</v>
      </c>
      <c r="F115" s="81">
        <f>'MSC Lista Verific. Inspeccion'!G167</f>
        <v>0</v>
      </c>
    </row>
    <row r="116" spans="1:6" x14ac:dyDescent="0.25">
      <c r="A116" s="81" t="str">
        <f>'MSC Lista Verific. Inspeccion'!$N$10</f>
        <v/>
      </c>
      <c r="B116" s="83" t="str">
        <f ca="1">ISOP!$B$2</f>
        <v>yyyy0100-0-yyyy1014170732</v>
      </c>
      <c r="C116" s="81" t="str">
        <f>'MSC Lista Verific. Inspeccion'!$A$156</f>
        <v>7.- VEHÍCULOS</v>
      </c>
      <c r="D116" s="81" t="str">
        <f>'MSC Lista Verific. Inspeccion'!A168</f>
        <v>7.11</v>
      </c>
      <c r="E116" s="81">
        <f>'MSC Lista Verific. Inspeccion'!F168</f>
        <v>0</v>
      </c>
      <c r="F116" s="81">
        <f>'MSC Lista Verific. Inspeccion'!G168</f>
        <v>0</v>
      </c>
    </row>
    <row r="117" spans="1:6" x14ac:dyDescent="0.25">
      <c r="A117" s="81" t="str">
        <f>'MSC Lista Verific. Inspeccion'!$N$10</f>
        <v/>
      </c>
      <c r="B117" s="83" t="str">
        <f ca="1">ISOP!$B$2</f>
        <v>yyyy0100-0-yyyy1014170732</v>
      </c>
      <c r="C117" s="81" t="str">
        <f>'MSC Lista Verific. Inspeccion'!$A$156</f>
        <v>7.- VEHÍCULOS</v>
      </c>
      <c r="D117" s="81" t="str">
        <f>'MSC Lista Verific. Inspeccion'!A169</f>
        <v>7.12</v>
      </c>
      <c r="E117" s="81">
        <f>'MSC Lista Verific. Inspeccion'!F169</f>
        <v>0</v>
      </c>
      <c r="F117" s="81">
        <f>'MSC Lista Verific. Inspeccion'!G169</f>
        <v>0</v>
      </c>
    </row>
    <row r="118" spans="1:6" x14ac:dyDescent="0.25">
      <c r="A118" s="81" t="str">
        <f>'MSC Lista Verific. Inspeccion'!$N$10</f>
        <v/>
      </c>
      <c r="B118" s="83" t="str">
        <f ca="1">ISOP!$B$2</f>
        <v>yyyy0100-0-yyyy1014170732</v>
      </c>
      <c r="C118" s="81" t="str">
        <f>'MSC Lista Verific. Inspeccion'!$A$156</f>
        <v>7.- VEHÍCULOS</v>
      </c>
      <c r="D118" s="81" t="str">
        <f>'MSC Lista Verific. Inspeccion'!A170</f>
        <v>7.13</v>
      </c>
      <c r="E118" s="81">
        <f>'MSC Lista Verific. Inspeccion'!F170</f>
        <v>0</v>
      </c>
      <c r="F118" s="81">
        <f>'MSC Lista Verific. Inspeccion'!G170</f>
        <v>0</v>
      </c>
    </row>
    <row r="119" spans="1:6" x14ac:dyDescent="0.25">
      <c r="A119" s="81" t="str">
        <f>'MSC Lista Verific. Inspeccion'!$N$10</f>
        <v/>
      </c>
      <c r="B119" s="83" t="str">
        <f ca="1">ISOP!$B$2</f>
        <v>yyyy0100-0-yyyy1014170732</v>
      </c>
      <c r="C119" s="81" t="str">
        <f>'MSC Lista Verific. Inspeccion'!$A$156</f>
        <v>7.- VEHÍCULOS</v>
      </c>
      <c r="D119" s="81" t="str">
        <f>'MSC Lista Verific. Inspeccion'!A171</f>
        <v>7.14</v>
      </c>
      <c r="E119" s="81">
        <f>'MSC Lista Verific. Inspeccion'!F171</f>
        <v>0</v>
      </c>
      <c r="F119" s="81">
        <f>'MSC Lista Verific. Inspeccion'!G171</f>
        <v>0</v>
      </c>
    </row>
  </sheetData>
  <sheetProtection algorithmName="SHA-512" hashValue="GIUWQm4FWmHv7ahdfFdSgDEogkd2oI0q3JTQDi8utO/p/sHumO/V/P7rUZEVWBGBgcaDSnpV6N0sAoDCcZDQpA==" saltValue="rqFN7j+Ugw76NqoBRMELWA==" spinCount="1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S156"/>
  <sheetViews>
    <sheetView zoomScale="70" zoomScaleNormal="70" workbookViewId="0">
      <selection activeCell="N20" sqref="N20"/>
    </sheetView>
  </sheetViews>
  <sheetFormatPr baseColWidth="10" defaultColWidth="8.88671875" defaultRowHeight="14.4" x14ac:dyDescent="0.3"/>
  <cols>
    <col min="1" max="1" width="8.88671875" style="1"/>
    <col min="2" max="2" width="60.6640625" style="1" customWidth="1"/>
    <col min="3" max="3" width="13.33203125" style="1" customWidth="1"/>
    <col min="4" max="5" width="13.44140625" style="1" customWidth="1"/>
    <col min="6" max="6" width="8.88671875" style="1"/>
    <col min="7" max="7" width="62.33203125" style="1" customWidth="1"/>
    <col min="8" max="8" width="8" style="1" customWidth="1"/>
    <col min="9" max="9" width="12.6640625" style="1" customWidth="1"/>
    <col min="10" max="12" width="6.33203125" style="1" customWidth="1"/>
    <col min="13" max="13" width="8.88671875" style="1"/>
    <col min="14" max="14" width="55.88671875" style="1" customWidth="1"/>
    <col min="15" max="18" width="4.109375" style="1" customWidth="1"/>
    <col min="19" max="19" width="8.88671875" style="1"/>
    <col min="20" max="20" width="46.109375" style="1" customWidth="1"/>
    <col min="21" max="22" width="2.33203125" style="1" customWidth="1"/>
    <col min="23" max="23" width="36.88671875" style="1" customWidth="1"/>
    <col min="24" max="27" width="2.33203125" style="1" customWidth="1"/>
    <col min="28" max="28" width="8.88671875" style="1"/>
    <col min="29" max="29" width="29.33203125" style="1" customWidth="1"/>
    <col min="30" max="32" width="2.109375" style="1" customWidth="1"/>
    <col min="33" max="33" width="8.88671875" style="1"/>
    <col min="34" max="34" width="32.33203125" style="1" customWidth="1"/>
    <col min="35" max="37" width="6.33203125" style="1" customWidth="1"/>
    <col min="38" max="38" width="8.88671875" style="1"/>
    <col min="39" max="39" width="9.33203125" style="1" customWidth="1"/>
    <col min="40" max="44" width="3.6640625" style="1" customWidth="1"/>
    <col min="45" max="45" width="15.6640625" style="1" bestFit="1" customWidth="1"/>
    <col min="46" max="16384" width="8.88671875" style="1"/>
  </cols>
  <sheetData>
    <row r="1" spans="1:45" x14ac:dyDescent="0.3">
      <c r="K1" s="1" t="s">
        <v>290</v>
      </c>
      <c r="L1" s="1" t="s">
        <v>291</v>
      </c>
      <c r="M1" s="1" t="s">
        <v>292</v>
      </c>
      <c r="S1" s="1" t="s">
        <v>293</v>
      </c>
      <c r="W1" s="1" t="s">
        <v>294</v>
      </c>
    </row>
    <row r="2" spans="1:45" x14ac:dyDescent="0.3">
      <c r="A2" s="1" t="s">
        <v>295</v>
      </c>
      <c r="B2" s="2" t="s">
        <v>296</v>
      </c>
      <c r="C2" s="3"/>
      <c r="D2" s="3"/>
      <c r="F2" s="4" t="s">
        <v>295</v>
      </c>
      <c r="G2" s="5" t="s">
        <v>261</v>
      </c>
      <c r="H2" s="3"/>
      <c r="J2" s="6"/>
      <c r="K2" s="6"/>
      <c r="L2" s="6"/>
      <c r="M2" s="1" t="s">
        <v>295</v>
      </c>
      <c r="N2" s="2" t="s">
        <v>262</v>
      </c>
      <c r="O2" s="3" t="s">
        <v>297</v>
      </c>
      <c r="P2" s="1" t="s">
        <v>298</v>
      </c>
      <c r="Q2" s="1" t="s">
        <v>299</v>
      </c>
      <c r="R2" s="6" t="s">
        <v>300</v>
      </c>
      <c r="S2" s="7" t="s">
        <v>295</v>
      </c>
      <c r="T2" s="8" t="s">
        <v>301</v>
      </c>
      <c r="U2" s="1" t="s">
        <v>290</v>
      </c>
      <c r="V2" s="1" t="s">
        <v>291</v>
      </c>
      <c r="W2" s="1" t="s">
        <v>302</v>
      </c>
      <c r="X2" s="1" t="s">
        <v>303</v>
      </c>
      <c r="Y2" s="1" t="s">
        <v>304</v>
      </c>
      <c r="AB2" s="1" t="s">
        <v>295</v>
      </c>
      <c r="AC2" s="2" t="s">
        <v>305</v>
      </c>
      <c r="AD2" s="3"/>
      <c r="AG2" s="1" t="s">
        <v>295</v>
      </c>
      <c r="AH2" s="2" t="s">
        <v>306</v>
      </c>
      <c r="AI2" s="3"/>
      <c r="AL2" s="1" t="s">
        <v>295</v>
      </c>
      <c r="AM2" s="9" t="s">
        <v>307</v>
      </c>
      <c r="AN2" s="3"/>
      <c r="AS2" s="2" t="s">
        <v>308</v>
      </c>
    </row>
    <row r="3" spans="1:45" x14ac:dyDescent="0.3">
      <c r="A3" s="10" t="s">
        <v>309</v>
      </c>
      <c r="B3" s="2" t="s">
        <v>310</v>
      </c>
      <c r="C3" s="3"/>
      <c r="E3" s="6">
        <v>1</v>
      </c>
      <c r="F3" s="11" t="s">
        <v>311</v>
      </c>
      <c r="G3" s="1" t="s">
        <v>312</v>
      </c>
      <c r="J3" s="6"/>
      <c r="K3" s="6">
        <v>1</v>
      </c>
      <c r="L3" s="6">
        <v>1</v>
      </c>
      <c r="M3" s="10" t="s">
        <v>311</v>
      </c>
      <c r="N3" s="2" t="s">
        <v>313</v>
      </c>
      <c r="O3" s="1">
        <v>20</v>
      </c>
      <c r="P3" s="1" t="s">
        <v>311</v>
      </c>
      <c r="Q3" s="1" t="s">
        <v>314</v>
      </c>
      <c r="R3" s="1" t="s">
        <v>311</v>
      </c>
      <c r="S3" s="12" t="s">
        <v>315</v>
      </c>
      <c r="T3" s="8" t="s">
        <v>316</v>
      </c>
      <c r="U3" s="1" t="s">
        <v>317</v>
      </c>
      <c r="V3" s="1" t="s">
        <v>318</v>
      </c>
      <c r="W3" s="1" t="s">
        <v>319</v>
      </c>
      <c r="X3" s="1" t="s">
        <v>320</v>
      </c>
      <c r="AB3" s="10" t="s">
        <v>321</v>
      </c>
      <c r="AC3" s="2" t="s">
        <v>322</v>
      </c>
      <c r="AG3" s="10" t="s">
        <v>309</v>
      </c>
      <c r="AH3" s="2" t="s">
        <v>323</v>
      </c>
      <c r="AL3" s="10" t="s">
        <v>309</v>
      </c>
      <c r="AM3" s="9" t="s">
        <v>324</v>
      </c>
      <c r="AS3" s="2">
        <v>20240621</v>
      </c>
    </row>
    <row r="4" spans="1:45" x14ac:dyDescent="0.3">
      <c r="A4" s="10" t="s">
        <v>311</v>
      </c>
      <c r="B4" s="1" t="s">
        <v>317</v>
      </c>
      <c r="E4" s="1">
        <v>1</v>
      </c>
      <c r="F4" s="11" t="s">
        <v>325</v>
      </c>
      <c r="G4" s="1" t="s">
        <v>326</v>
      </c>
      <c r="K4" s="6">
        <v>1</v>
      </c>
      <c r="L4" s="1">
        <v>1</v>
      </c>
      <c r="M4" s="10" t="s">
        <v>325</v>
      </c>
      <c r="N4" s="2" t="s">
        <v>327</v>
      </c>
      <c r="O4" s="1">
        <v>81</v>
      </c>
      <c r="P4" s="1" t="s">
        <v>314</v>
      </c>
      <c r="Q4" s="1" t="s">
        <v>325</v>
      </c>
      <c r="R4" s="1" t="s">
        <v>314</v>
      </c>
      <c r="S4" s="12" t="s">
        <v>311</v>
      </c>
      <c r="T4" s="8" t="s">
        <v>328</v>
      </c>
      <c r="U4" s="1" t="s">
        <v>329</v>
      </c>
      <c r="V4" s="1" t="s">
        <v>330</v>
      </c>
      <c r="W4" s="1" t="s">
        <v>331</v>
      </c>
      <c r="X4" s="1" t="s">
        <v>332</v>
      </c>
      <c r="Y4" s="1" t="s">
        <v>320</v>
      </c>
      <c r="AB4" s="10" t="s">
        <v>333</v>
      </c>
      <c r="AC4" s="2" t="s">
        <v>334</v>
      </c>
      <c r="AG4" s="10" t="s">
        <v>311</v>
      </c>
      <c r="AH4" s="2" t="s">
        <v>335</v>
      </c>
      <c r="AL4" s="10" t="s">
        <v>311</v>
      </c>
      <c r="AM4" s="9" t="s">
        <v>336</v>
      </c>
      <c r="AS4" s="2"/>
    </row>
    <row r="5" spans="1:45" x14ac:dyDescent="0.3">
      <c r="A5" s="10" t="s">
        <v>325</v>
      </c>
      <c r="B5" s="1" t="s">
        <v>337</v>
      </c>
      <c r="E5" s="6">
        <v>1</v>
      </c>
      <c r="F5" s="11" t="s">
        <v>338</v>
      </c>
      <c r="G5" s="1" t="s">
        <v>339</v>
      </c>
      <c r="K5" s="6">
        <v>1</v>
      </c>
      <c r="L5" s="1">
        <v>1</v>
      </c>
      <c r="M5" s="10" t="s">
        <v>338</v>
      </c>
      <c r="N5" s="2" t="s">
        <v>340</v>
      </c>
      <c r="O5" s="1">
        <v>94</v>
      </c>
      <c r="P5" s="1" t="s">
        <v>314</v>
      </c>
      <c r="Q5" s="1" t="s">
        <v>325</v>
      </c>
      <c r="R5" s="1" t="s">
        <v>315</v>
      </c>
      <c r="S5" s="12" t="s">
        <v>311</v>
      </c>
      <c r="T5" s="8" t="s">
        <v>341</v>
      </c>
      <c r="U5" s="1" t="s">
        <v>329</v>
      </c>
      <c r="V5" s="1" t="s">
        <v>330</v>
      </c>
      <c r="W5" s="1" t="s">
        <v>342</v>
      </c>
      <c r="X5" s="1" t="s">
        <v>320</v>
      </c>
      <c r="AB5" s="10" t="s">
        <v>343</v>
      </c>
      <c r="AC5" s="2" t="s">
        <v>344</v>
      </c>
      <c r="AG5" s="10" t="s">
        <v>325</v>
      </c>
      <c r="AH5" s="1" t="s">
        <v>345</v>
      </c>
      <c r="AL5" s="10" t="s">
        <v>325</v>
      </c>
      <c r="AM5" s="9" t="s">
        <v>346</v>
      </c>
    </row>
    <row r="6" spans="1:45" x14ac:dyDescent="0.3">
      <c r="A6" s="10" t="s">
        <v>338</v>
      </c>
      <c r="B6" s="1" t="s">
        <v>347</v>
      </c>
      <c r="E6" s="1">
        <v>1</v>
      </c>
      <c r="F6" s="11" t="s">
        <v>314</v>
      </c>
      <c r="G6" s="1" t="s">
        <v>318</v>
      </c>
      <c r="K6" s="1">
        <v>1</v>
      </c>
      <c r="L6" s="1">
        <v>1</v>
      </c>
      <c r="M6" s="6" t="s">
        <v>314</v>
      </c>
      <c r="N6" s="1" t="s">
        <v>312</v>
      </c>
      <c r="O6" s="1">
        <v>41</v>
      </c>
      <c r="P6" s="1" t="s">
        <v>311</v>
      </c>
      <c r="Q6" s="1" t="s">
        <v>348</v>
      </c>
      <c r="R6" s="1" t="s">
        <v>311</v>
      </c>
      <c r="S6" s="12" t="s">
        <v>325</v>
      </c>
      <c r="T6" s="8" t="s">
        <v>349</v>
      </c>
      <c r="U6" s="1" t="s">
        <v>317</v>
      </c>
      <c r="V6" s="1" t="s">
        <v>350</v>
      </c>
      <c r="W6" s="1" t="s">
        <v>351</v>
      </c>
      <c r="X6" s="1" t="s">
        <v>352</v>
      </c>
      <c r="Y6" s="1" t="s">
        <v>353</v>
      </c>
      <c r="AB6" s="10" t="s">
        <v>354</v>
      </c>
      <c r="AC6" s="2" t="s">
        <v>355</v>
      </c>
      <c r="AG6" s="10" t="s">
        <v>338</v>
      </c>
      <c r="AH6" s="2" t="s">
        <v>356</v>
      </c>
      <c r="AL6" s="10" t="s">
        <v>338</v>
      </c>
      <c r="AM6" s="9" t="s">
        <v>357</v>
      </c>
    </row>
    <row r="7" spans="1:45" x14ac:dyDescent="0.3">
      <c r="A7" s="10" t="s">
        <v>314</v>
      </c>
      <c r="B7" s="1" t="s">
        <v>329</v>
      </c>
      <c r="E7" s="6">
        <v>1</v>
      </c>
      <c r="F7" s="11" t="s">
        <v>315</v>
      </c>
      <c r="G7" s="1" t="s">
        <v>358</v>
      </c>
      <c r="K7" s="6">
        <v>1</v>
      </c>
      <c r="L7" s="1">
        <v>2</v>
      </c>
      <c r="M7" s="10" t="s">
        <v>311</v>
      </c>
      <c r="N7" s="2" t="s">
        <v>359</v>
      </c>
      <c r="O7" s="1">
        <v>86</v>
      </c>
      <c r="P7" s="1" t="s">
        <v>314</v>
      </c>
      <c r="Q7" s="1" t="s">
        <v>325</v>
      </c>
      <c r="R7" s="1" t="s">
        <v>338</v>
      </c>
      <c r="S7" s="12" t="s">
        <v>325</v>
      </c>
      <c r="T7" s="8" t="s">
        <v>360</v>
      </c>
      <c r="U7" s="1" t="s">
        <v>329</v>
      </c>
      <c r="V7" s="1" t="s">
        <v>330</v>
      </c>
      <c r="W7" s="1" t="s">
        <v>361</v>
      </c>
      <c r="X7" s="1" t="s">
        <v>362</v>
      </c>
      <c r="Y7" s="1" t="s">
        <v>320</v>
      </c>
      <c r="AB7" s="10" t="s">
        <v>363</v>
      </c>
      <c r="AC7" s="2" t="s">
        <v>364</v>
      </c>
      <c r="AG7" s="10" t="s">
        <v>314</v>
      </c>
      <c r="AH7" s="2" t="s">
        <v>365</v>
      </c>
      <c r="AL7" s="10" t="s">
        <v>314</v>
      </c>
      <c r="AM7" s="9" t="s">
        <v>366</v>
      </c>
    </row>
    <row r="8" spans="1:45" x14ac:dyDescent="0.3">
      <c r="A8" s="10"/>
      <c r="E8" s="1">
        <v>1</v>
      </c>
      <c r="F8" s="11" t="s">
        <v>367</v>
      </c>
      <c r="G8" s="1" t="s">
        <v>368</v>
      </c>
      <c r="K8" s="6">
        <v>1</v>
      </c>
      <c r="L8" s="1">
        <v>2</v>
      </c>
      <c r="M8" s="10" t="s">
        <v>325</v>
      </c>
      <c r="N8" s="2" t="s">
        <v>369</v>
      </c>
      <c r="P8" s="1" t="s">
        <v>314</v>
      </c>
      <c r="Q8" s="1" t="s">
        <v>338</v>
      </c>
      <c r="R8" s="1" t="s">
        <v>325</v>
      </c>
      <c r="S8" s="12" t="s">
        <v>348</v>
      </c>
      <c r="T8" s="8" t="s">
        <v>370</v>
      </c>
      <c r="U8" s="1" t="s">
        <v>329</v>
      </c>
      <c r="V8" s="1" t="s">
        <v>371</v>
      </c>
      <c r="W8" s="1" t="s">
        <v>372</v>
      </c>
      <c r="X8" s="1" t="s">
        <v>372</v>
      </c>
      <c r="AB8" s="10" t="s">
        <v>373</v>
      </c>
      <c r="AC8" s="2" t="s">
        <v>374</v>
      </c>
      <c r="AG8" s="10" t="s">
        <v>315</v>
      </c>
      <c r="AH8" s="2" t="s">
        <v>375</v>
      </c>
      <c r="AL8" s="13" t="s">
        <v>315</v>
      </c>
      <c r="AM8" s="14" t="s">
        <v>376</v>
      </c>
    </row>
    <row r="9" spans="1:45" x14ac:dyDescent="0.3">
      <c r="A9" s="10"/>
      <c r="E9" s="6">
        <v>1</v>
      </c>
      <c r="F9" s="11" t="s">
        <v>348</v>
      </c>
      <c r="G9" s="1" t="s">
        <v>350</v>
      </c>
      <c r="K9" s="6">
        <v>1</v>
      </c>
      <c r="L9" s="1">
        <v>2</v>
      </c>
      <c r="M9" s="10" t="s">
        <v>338</v>
      </c>
      <c r="N9" s="2" t="s">
        <v>377</v>
      </c>
      <c r="P9" s="15" t="s">
        <v>325</v>
      </c>
      <c r="Q9" s="6" t="s">
        <v>311</v>
      </c>
      <c r="R9" s="1" t="s">
        <v>325</v>
      </c>
      <c r="S9" s="12" t="s">
        <v>367</v>
      </c>
      <c r="T9" s="8" t="s">
        <v>378</v>
      </c>
      <c r="U9" s="1" t="s">
        <v>337</v>
      </c>
      <c r="V9" s="1" t="s">
        <v>379</v>
      </c>
      <c r="W9" s="1" t="s">
        <v>380</v>
      </c>
      <c r="X9" s="1" t="s">
        <v>381</v>
      </c>
      <c r="Y9" s="1" t="s">
        <v>320</v>
      </c>
      <c r="AB9" s="10" t="s">
        <v>382</v>
      </c>
      <c r="AC9" s="2" t="s">
        <v>383</v>
      </c>
      <c r="AG9" s="10" t="s">
        <v>367</v>
      </c>
      <c r="AH9" s="2" t="s">
        <v>384</v>
      </c>
    </row>
    <row r="10" spans="1:45" x14ac:dyDescent="0.3">
      <c r="A10" s="10"/>
      <c r="E10" s="1">
        <v>2</v>
      </c>
      <c r="F10" s="11" t="s">
        <v>311</v>
      </c>
      <c r="G10" s="1" t="s">
        <v>379</v>
      </c>
      <c r="K10" s="6">
        <v>1</v>
      </c>
      <c r="L10" s="1">
        <v>2</v>
      </c>
      <c r="M10" s="10" t="s">
        <v>314</v>
      </c>
      <c r="N10" s="2" t="s">
        <v>385</v>
      </c>
      <c r="O10" s="1">
        <v>22</v>
      </c>
      <c r="P10" s="1" t="s">
        <v>311</v>
      </c>
      <c r="Q10" s="1" t="s">
        <v>314</v>
      </c>
      <c r="R10" s="1" t="s">
        <v>325</v>
      </c>
      <c r="S10" s="12" t="s">
        <v>311</v>
      </c>
      <c r="T10" s="8" t="s">
        <v>386</v>
      </c>
      <c r="U10" s="1" t="s">
        <v>317</v>
      </c>
      <c r="V10" s="1" t="s">
        <v>318</v>
      </c>
      <c r="W10" s="1" t="s">
        <v>387</v>
      </c>
      <c r="X10" s="1" t="s">
        <v>388</v>
      </c>
      <c r="Y10" s="1" t="s">
        <v>320</v>
      </c>
      <c r="AB10" s="10" t="s">
        <v>389</v>
      </c>
      <c r="AC10" s="2" t="s">
        <v>390</v>
      </c>
      <c r="AG10" s="10" t="s">
        <v>348</v>
      </c>
      <c r="AH10" s="2" t="s">
        <v>391</v>
      </c>
    </row>
    <row r="11" spans="1:45" x14ac:dyDescent="0.3">
      <c r="E11" s="1">
        <v>3</v>
      </c>
      <c r="F11" s="11" t="s">
        <v>311</v>
      </c>
      <c r="G11" s="1" t="s">
        <v>392</v>
      </c>
      <c r="K11" s="6">
        <v>1</v>
      </c>
      <c r="L11" s="1">
        <v>2</v>
      </c>
      <c r="M11" s="10" t="s">
        <v>315</v>
      </c>
      <c r="N11" s="2" t="s">
        <v>393</v>
      </c>
      <c r="O11" s="1">
        <v>29</v>
      </c>
      <c r="P11" s="1" t="s">
        <v>311</v>
      </c>
      <c r="Q11" s="1" t="s">
        <v>314</v>
      </c>
      <c r="R11" s="1" t="s">
        <v>338</v>
      </c>
      <c r="S11" s="12" t="s">
        <v>338</v>
      </c>
      <c r="T11" s="8" t="s">
        <v>394</v>
      </c>
      <c r="U11" s="1" t="s">
        <v>317</v>
      </c>
      <c r="V11" s="1" t="s">
        <v>318</v>
      </c>
      <c r="W11" s="1" t="s">
        <v>395</v>
      </c>
      <c r="X11" s="1" t="s">
        <v>396</v>
      </c>
      <c r="Y11" s="1" t="s">
        <v>320</v>
      </c>
      <c r="AB11" s="10" t="s">
        <v>397</v>
      </c>
      <c r="AC11" s="2" t="s">
        <v>398</v>
      </c>
      <c r="AG11" s="10" t="s">
        <v>399</v>
      </c>
      <c r="AH11" s="2" t="s">
        <v>400</v>
      </c>
    </row>
    <row r="12" spans="1:45" x14ac:dyDescent="0.3">
      <c r="E12" s="1">
        <v>3</v>
      </c>
      <c r="F12" s="11" t="s">
        <v>325</v>
      </c>
      <c r="G12" s="1" t="s">
        <v>401</v>
      </c>
      <c r="K12" s="6">
        <v>1</v>
      </c>
      <c r="L12" s="1">
        <v>3</v>
      </c>
      <c r="M12" s="10" t="s">
        <v>311</v>
      </c>
      <c r="N12" s="2" t="s">
        <v>402</v>
      </c>
      <c r="O12" s="1">
        <v>85</v>
      </c>
      <c r="P12" s="1" t="s">
        <v>314</v>
      </c>
      <c r="Q12" s="1" t="s">
        <v>325</v>
      </c>
      <c r="R12" s="1" t="s">
        <v>314</v>
      </c>
      <c r="S12" s="12" t="s">
        <v>314</v>
      </c>
      <c r="T12" s="8" t="s">
        <v>403</v>
      </c>
      <c r="U12" s="1" t="s">
        <v>329</v>
      </c>
      <c r="V12" s="1" t="s">
        <v>330</v>
      </c>
      <c r="W12" s="1" t="s">
        <v>361</v>
      </c>
      <c r="X12" s="1" t="s">
        <v>320</v>
      </c>
      <c r="AB12" s="10" t="s">
        <v>404</v>
      </c>
      <c r="AC12" s="2" t="s">
        <v>405</v>
      </c>
      <c r="AG12" s="10" t="s">
        <v>406</v>
      </c>
      <c r="AH12" s="2" t="s">
        <v>407</v>
      </c>
    </row>
    <row r="13" spans="1:45" x14ac:dyDescent="0.3">
      <c r="E13" s="1">
        <v>4</v>
      </c>
      <c r="F13" s="11" t="s">
        <v>311</v>
      </c>
      <c r="G13" s="1" t="s">
        <v>408</v>
      </c>
      <c r="K13" s="6">
        <v>1</v>
      </c>
      <c r="L13" s="1">
        <v>4</v>
      </c>
      <c r="M13" s="10" t="s">
        <v>311</v>
      </c>
      <c r="N13" s="2" t="s">
        <v>319</v>
      </c>
      <c r="P13" s="1" t="s">
        <v>311</v>
      </c>
      <c r="Q13" s="1" t="s">
        <v>348</v>
      </c>
      <c r="R13" s="1" t="s">
        <v>325</v>
      </c>
      <c r="S13" s="12" t="s">
        <v>348</v>
      </c>
      <c r="T13" s="8" t="s">
        <v>409</v>
      </c>
      <c r="U13" s="1" t="s">
        <v>317</v>
      </c>
      <c r="V13" s="1" t="s">
        <v>350</v>
      </c>
      <c r="W13" s="1" t="s">
        <v>410</v>
      </c>
      <c r="AB13" s="10" t="s">
        <v>411</v>
      </c>
      <c r="AC13" s="2" t="s">
        <v>412</v>
      </c>
      <c r="AG13" s="10" t="s">
        <v>413</v>
      </c>
      <c r="AH13" s="2" t="s">
        <v>414</v>
      </c>
    </row>
    <row r="14" spans="1:45" x14ac:dyDescent="0.3">
      <c r="E14" s="1">
        <v>4</v>
      </c>
      <c r="F14" s="11" t="s">
        <v>325</v>
      </c>
      <c r="G14" s="1" t="s">
        <v>330</v>
      </c>
      <c r="K14" s="6">
        <v>1</v>
      </c>
      <c r="L14" s="1">
        <v>4</v>
      </c>
      <c r="M14" s="10" t="s">
        <v>325</v>
      </c>
      <c r="N14" s="2" t="s">
        <v>387</v>
      </c>
      <c r="O14" s="1">
        <v>99</v>
      </c>
      <c r="P14" s="1" t="s">
        <v>314</v>
      </c>
      <c r="Q14" s="1" t="s">
        <v>338</v>
      </c>
      <c r="R14" s="1" t="s">
        <v>311</v>
      </c>
      <c r="S14" s="12" t="s">
        <v>311</v>
      </c>
      <c r="T14" s="8" t="s">
        <v>415</v>
      </c>
      <c r="U14" s="1" t="s">
        <v>329</v>
      </c>
      <c r="V14" s="1" t="s">
        <v>371</v>
      </c>
      <c r="W14" s="1" t="s">
        <v>416</v>
      </c>
      <c r="X14" s="1" t="s">
        <v>320</v>
      </c>
      <c r="AB14" s="10" t="s">
        <v>417</v>
      </c>
      <c r="AC14" s="2" t="s">
        <v>418</v>
      </c>
      <c r="AG14" s="10" t="s">
        <v>419</v>
      </c>
      <c r="AH14" s="16" t="s">
        <v>420</v>
      </c>
    </row>
    <row r="15" spans="1:45" x14ac:dyDescent="0.3">
      <c r="E15" s="1">
        <v>4</v>
      </c>
      <c r="F15" s="11" t="s">
        <v>338</v>
      </c>
      <c r="G15" s="1" t="s">
        <v>371</v>
      </c>
      <c r="K15" s="6">
        <v>1</v>
      </c>
      <c r="L15" s="1">
        <v>4</v>
      </c>
      <c r="M15" s="10" t="s">
        <v>338</v>
      </c>
      <c r="N15" s="2" t="s">
        <v>395</v>
      </c>
      <c r="O15" s="1">
        <v>33</v>
      </c>
      <c r="P15" s="1" t="s">
        <v>311</v>
      </c>
      <c r="Q15" s="1" t="s">
        <v>315</v>
      </c>
      <c r="R15" s="1" t="s">
        <v>311</v>
      </c>
      <c r="S15" s="12" t="s">
        <v>311</v>
      </c>
      <c r="T15" s="8" t="s">
        <v>421</v>
      </c>
      <c r="U15" s="1" t="s">
        <v>317</v>
      </c>
      <c r="V15" s="1" t="s">
        <v>358</v>
      </c>
      <c r="W15" s="1" t="s">
        <v>422</v>
      </c>
      <c r="X15" s="1" t="s">
        <v>423</v>
      </c>
      <c r="Y15" s="1" t="s">
        <v>320</v>
      </c>
      <c r="AB15" s="10" t="s">
        <v>424</v>
      </c>
      <c r="AC15" s="2" t="s">
        <v>425</v>
      </c>
      <c r="AG15" s="10" t="s">
        <v>426</v>
      </c>
      <c r="AH15" s="2" t="s">
        <v>427</v>
      </c>
    </row>
    <row r="16" spans="1:45" x14ac:dyDescent="0.3">
      <c r="E16" s="1">
        <v>4</v>
      </c>
      <c r="F16" s="11" t="s">
        <v>314</v>
      </c>
      <c r="G16" s="2" t="s">
        <v>428</v>
      </c>
      <c r="K16" s="6">
        <v>1</v>
      </c>
      <c r="L16" s="1">
        <v>4</v>
      </c>
      <c r="M16" s="10" t="s">
        <v>314</v>
      </c>
      <c r="N16" s="2" t="s">
        <v>429</v>
      </c>
      <c r="O16" s="1">
        <v>68</v>
      </c>
      <c r="P16" s="1" t="s">
        <v>314</v>
      </c>
      <c r="Q16" s="1" t="s">
        <v>311</v>
      </c>
      <c r="R16" s="1" t="s">
        <v>311</v>
      </c>
      <c r="S16" s="12" t="s">
        <v>311</v>
      </c>
      <c r="T16" s="8" t="s">
        <v>430</v>
      </c>
      <c r="U16" s="1" t="s">
        <v>329</v>
      </c>
      <c r="V16" s="1" t="s">
        <v>408</v>
      </c>
      <c r="W16" s="1" t="s">
        <v>431</v>
      </c>
      <c r="X16" s="1" t="s">
        <v>432</v>
      </c>
      <c r="Y16" s="1" t="s">
        <v>320</v>
      </c>
      <c r="AB16" s="10" t="s">
        <v>433</v>
      </c>
      <c r="AC16" s="2" t="s">
        <v>434</v>
      </c>
      <c r="AG16" s="10" t="s">
        <v>435</v>
      </c>
      <c r="AH16" s="2" t="s">
        <v>436</v>
      </c>
    </row>
    <row r="17" spans="6:34" x14ac:dyDescent="0.3">
      <c r="F17" s="11"/>
      <c r="G17" s="2"/>
      <c r="K17" s="6">
        <v>1</v>
      </c>
      <c r="L17" s="1">
        <v>5</v>
      </c>
      <c r="M17" s="10" t="s">
        <v>311</v>
      </c>
      <c r="N17" s="2" t="s">
        <v>422</v>
      </c>
      <c r="O17" s="1">
        <v>111</v>
      </c>
      <c r="P17" s="1" t="s">
        <v>314</v>
      </c>
      <c r="Q17" s="1" t="s">
        <v>338</v>
      </c>
      <c r="R17" s="1" t="s">
        <v>311</v>
      </c>
      <c r="S17" s="12" t="s">
        <v>348</v>
      </c>
      <c r="T17" s="8" t="s">
        <v>437</v>
      </c>
      <c r="U17" s="1" t="s">
        <v>329</v>
      </c>
      <c r="V17" s="1" t="s">
        <v>371</v>
      </c>
      <c r="W17" s="1" t="s">
        <v>438</v>
      </c>
      <c r="X17" s="1" t="s">
        <v>320</v>
      </c>
      <c r="AB17" s="10" t="s">
        <v>439</v>
      </c>
      <c r="AC17" s="2" t="s">
        <v>440</v>
      </c>
      <c r="AG17" s="10" t="s">
        <v>441</v>
      </c>
      <c r="AH17" s="2" t="s">
        <v>442</v>
      </c>
    </row>
    <row r="18" spans="6:34" x14ac:dyDescent="0.3">
      <c r="F18" s="11"/>
      <c r="K18" s="6">
        <v>1</v>
      </c>
      <c r="L18" s="1">
        <v>6</v>
      </c>
      <c r="M18" s="10" t="s">
        <v>311</v>
      </c>
      <c r="N18" s="2" t="s">
        <v>443</v>
      </c>
      <c r="O18" s="1">
        <v>72</v>
      </c>
      <c r="P18" s="1" t="s">
        <v>314</v>
      </c>
      <c r="Q18" s="1" t="s">
        <v>325</v>
      </c>
      <c r="R18" s="1" t="s">
        <v>311</v>
      </c>
      <c r="S18" s="12" t="s">
        <v>311</v>
      </c>
      <c r="T18" s="8" t="s">
        <v>444</v>
      </c>
      <c r="U18" s="1" t="s">
        <v>329</v>
      </c>
      <c r="V18" s="1" t="s">
        <v>330</v>
      </c>
      <c r="W18" s="1" t="s">
        <v>445</v>
      </c>
      <c r="X18" s="1" t="s">
        <v>446</v>
      </c>
      <c r="Y18" s="1" t="s">
        <v>447</v>
      </c>
      <c r="AB18" s="10" t="s">
        <v>448</v>
      </c>
      <c r="AC18" s="2" t="s">
        <v>449</v>
      </c>
      <c r="AG18" s="10" t="s">
        <v>450</v>
      </c>
      <c r="AH18" s="2" t="s">
        <v>451</v>
      </c>
    </row>
    <row r="19" spans="6:34" x14ac:dyDescent="0.3">
      <c r="F19" s="11"/>
      <c r="G19" s="2"/>
      <c r="K19" s="6">
        <v>1</v>
      </c>
      <c r="L19" s="1">
        <v>7</v>
      </c>
      <c r="M19" s="10" t="s">
        <v>311</v>
      </c>
      <c r="N19" s="2" t="s">
        <v>351</v>
      </c>
      <c r="P19" s="6" t="s">
        <v>314</v>
      </c>
      <c r="Q19" s="6" t="s">
        <v>338</v>
      </c>
      <c r="R19" s="6" t="s">
        <v>314</v>
      </c>
      <c r="S19" s="6" t="s">
        <v>311</v>
      </c>
      <c r="T19" s="1" t="s">
        <v>452</v>
      </c>
      <c r="U19" s="1" t="s">
        <v>329</v>
      </c>
      <c r="V19" s="1" t="s">
        <v>371</v>
      </c>
      <c r="W19" s="1" t="s">
        <v>453</v>
      </c>
      <c r="AB19" s="10" t="s">
        <v>454</v>
      </c>
      <c r="AC19" s="2" t="s">
        <v>455</v>
      </c>
      <c r="AG19" s="10" t="s">
        <v>456</v>
      </c>
      <c r="AH19" s="1" t="s">
        <v>457</v>
      </c>
    </row>
    <row r="20" spans="6:34" x14ac:dyDescent="0.3">
      <c r="F20" s="11"/>
      <c r="G20" s="2"/>
      <c r="K20" s="6">
        <v>1</v>
      </c>
      <c r="L20" s="1">
        <v>7</v>
      </c>
      <c r="M20" s="10" t="s">
        <v>325</v>
      </c>
      <c r="N20" s="17" t="s">
        <v>410</v>
      </c>
      <c r="P20" s="1" t="s">
        <v>314</v>
      </c>
      <c r="Q20" s="1" t="s">
        <v>311</v>
      </c>
      <c r="R20" s="1" t="s">
        <v>311</v>
      </c>
      <c r="S20" s="12" t="s">
        <v>315</v>
      </c>
      <c r="T20" s="8" t="s">
        <v>458</v>
      </c>
      <c r="U20" s="1" t="s">
        <v>329</v>
      </c>
      <c r="V20" s="1" t="s">
        <v>408</v>
      </c>
      <c r="W20" s="1" t="s">
        <v>431</v>
      </c>
      <c r="AB20" s="10" t="s">
        <v>459</v>
      </c>
      <c r="AC20" s="2" t="s">
        <v>460</v>
      </c>
      <c r="AG20" s="10" t="s">
        <v>461</v>
      </c>
      <c r="AH20" s="2"/>
    </row>
    <row r="21" spans="6:34" x14ac:dyDescent="0.3">
      <c r="F21" s="11"/>
      <c r="G21" s="2"/>
      <c r="K21" s="1">
        <v>2</v>
      </c>
      <c r="L21" s="1">
        <v>1</v>
      </c>
      <c r="M21" s="10" t="s">
        <v>311</v>
      </c>
      <c r="N21" s="1" t="s">
        <v>462</v>
      </c>
      <c r="O21" s="1">
        <v>54</v>
      </c>
      <c r="P21" s="1" t="s">
        <v>338</v>
      </c>
      <c r="Q21" s="1" t="s">
        <v>311</v>
      </c>
      <c r="R21" s="1" t="s">
        <v>311</v>
      </c>
      <c r="S21" s="12" t="s">
        <v>325</v>
      </c>
      <c r="T21" s="8" t="s">
        <v>463</v>
      </c>
      <c r="U21" s="1" t="s">
        <v>347</v>
      </c>
      <c r="V21" s="1" t="s">
        <v>392</v>
      </c>
      <c r="W21" s="1" t="s">
        <v>464</v>
      </c>
      <c r="X21" s="1" t="s">
        <v>465</v>
      </c>
      <c r="Y21" s="1" t="s">
        <v>320</v>
      </c>
      <c r="AB21" s="10" t="s">
        <v>466</v>
      </c>
      <c r="AC21" s="2" t="s">
        <v>467</v>
      </c>
      <c r="AG21" s="10" t="s">
        <v>468</v>
      </c>
      <c r="AH21" s="2"/>
    </row>
    <row r="22" spans="6:34" x14ac:dyDescent="0.3">
      <c r="F22" s="11"/>
      <c r="K22" s="1">
        <v>2</v>
      </c>
      <c r="L22" s="1">
        <v>1</v>
      </c>
      <c r="M22" s="10" t="s">
        <v>325</v>
      </c>
      <c r="N22" s="1" t="s">
        <v>380</v>
      </c>
      <c r="O22" s="1">
        <v>123</v>
      </c>
      <c r="P22" s="1" t="s">
        <v>314</v>
      </c>
      <c r="Q22" s="1" t="s">
        <v>314</v>
      </c>
      <c r="R22" s="1" t="s">
        <v>325</v>
      </c>
      <c r="S22" s="12" t="s">
        <v>338</v>
      </c>
      <c r="T22" s="8" t="s">
        <v>469</v>
      </c>
      <c r="U22" s="1" t="s">
        <v>329</v>
      </c>
      <c r="V22" s="1" t="s">
        <v>428</v>
      </c>
      <c r="W22" s="1" t="s">
        <v>470</v>
      </c>
      <c r="X22" s="1" t="s">
        <v>320</v>
      </c>
      <c r="AB22" s="10" t="s">
        <v>471</v>
      </c>
      <c r="AC22" s="2" t="s">
        <v>472</v>
      </c>
      <c r="AG22" s="10" t="s">
        <v>473</v>
      </c>
      <c r="AH22" s="2"/>
    </row>
    <row r="23" spans="6:34" x14ac:dyDescent="0.3">
      <c r="F23" s="11"/>
      <c r="K23" s="1">
        <v>3</v>
      </c>
      <c r="L23" s="1">
        <v>1</v>
      </c>
      <c r="M23" s="10" t="s">
        <v>311</v>
      </c>
      <c r="N23" s="1" t="s">
        <v>464</v>
      </c>
      <c r="O23" s="1">
        <v>31</v>
      </c>
      <c r="P23" s="1" t="s">
        <v>311</v>
      </c>
      <c r="Q23" s="1" t="s">
        <v>314</v>
      </c>
      <c r="R23" s="1" t="s">
        <v>314</v>
      </c>
      <c r="S23" s="12" t="s">
        <v>325</v>
      </c>
      <c r="T23" s="8" t="s">
        <v>474</v>
      </c>
      <c r="U23" s="1" t="s">
        <v>317</v>
      </c>
      <c r="V23" s="1" t="s">
        <v>318</v>
      </c>
      <c r="W23" s="1" t="s">
        <v>429</v>
      </c>
      <c r="X23" s="1" t="s">
        <v>475</v>
      </c>
      <c r="Y23" s="1" t="s">
        <v>320</v>
      </c>
      <c r="AB23" s="10" t="s">
        <v>476</v>
      </c>
      <c r="AC23" s="2" t="s">
        <v>477</v>
      </c>
      <c r="AG23" s="10" t="s">
        <v>478</v>
      </c>
      <c r="AH23" s="2"/>
    </row>
    <row r="24" spans="6:34" x14ac:dyDescent="0.3">
      <c r="F24" s="11"/>
      <c r="K24" s="1">
        <v>3</v>
      </c>
      <c r="L24" s="1">
        <v>1</v>
      </c>
      <c r="M24" s="10" t="s">
        <v>325</v>
      </c>
      <c r="N24" s="1" t="s">
        <v>479</v>
      </c>
      <c r="O24" s="1">
        <v>23</v>
      </c>
      <c r="P24" s="1" t="s">
        <v>311</v>
      </c>
      <c r="Q24" s="1" t="s">
        <v>314</v>
      </c>
      <c r="R24" s="1" t="s">
        <v>325</v>
      </c>
      <c r="S24" s="12" t="s">
        <v>325</v>
      </c>
      <c r="T24" s="8" t="s">
        <v>480</v>
      </c>
      <c r="U24" s="1" t="s">
        <v>317</v>
      </c>
      <c r="V24" s="1" t="s">
        <v>318</v>
      </c>
      <c r="W24" s="1" t="s">
        <v>387</v>
      </c>
      <c r="X24" s="1" t="s">
        <v>481</v>
      </c>
      <c r="Y24" s="1" t="s">
        <v>482</v>
      </c>
      <c r="AB24" s="10" t="s">
        <v>483</v>
      </c>
      <c r="AC24" s="2" t="s">
        <v>484</v>
      </c>
      <c r="AG24" s="10" t="s">
        <v>485</v>
      </c>
      <c r="AH24" s="2"/>
    </row>
    <row r="25" spans="6:34" x14ac:dyDescent="0.3">
      <c r="F25" s="11"/>
      <c r="K25" s="1">
        <v>3</v>
      </c>
      <c r="L25" s="1">
        <v>1</v>
      </c>
      <c r="M25" s="10" t="s">
        <v>338</v>
      </c>
      <c r="N25" s="1" t="s">
        <v>486</v>
      </c>
      <c r="O25" s="1">
        <v>11</v>
      </c>
      <c r="P25" s="1" t="s">
        <v>311</v>
      </c>
      <c r="Q25" s="1" t="s">
        <v>325</v>
      </c>
      <c r="R25" s="1" t="s">
        <v>338</v>
      </c>
      <c r="S25" s="12" t="s">
        <v>311</v>
      </c>
      <c r="T25" s="8" t="s">
        <v>487</v>
      </c>
      <c r="U25" s="1" t="s">
        <v>317</v>
      </c>
      <c r="V25" s="1" t="s">
        <v>326</v>
      </c>
      <c r="W25" s="1" t="s">
        <v>377</v>
      </c>
      <c r="X25" s="1" t="s">
        <v>320</v>
      </c>
      <c r="AB25" s="10" t="s">
        <v>488</v>
      </c>
      <c r="AC25" s="2" t="s">
        <v>489</v>
      </c>
      <c r="AG25" s="10" t="s">
        <v>490</v>
      </c>
      <c r="AH25" s="2"/>
    </row>
    <row r="26" spans="6:34" x14ac:dyDescent="0.3">
      <c r="F26" s="11"/>
      <c r="K26" s="1">
        <v>3</v>
      </c>
      <c r="L26" s="1">
        <v>2</v>
      </c>
      <c r="M26" s="10" t="s">
        <v>311</v>
      </c>
      <c r="N26" s="1" t="s">
        <v>491</v>
      </c>
      <c r="O26" s="1">
        <v>84</v>
      </c>
      <c r="P26" s="1" t="s">
        <v>314</v>
      </c>
      <c r="Q26" s="1" t="s">
        <v>325</v>
      </c>
      <c r="R26" s="1" t="s">
        <v>338</v>
      </c>
      <c r="S26" s="12" t="s">
        <v>311</v>
      </c>
      <c r="T26" s="8" t="s">
        <v>492</v>
      </c>
      <c r="U26" s="1" t="s">
        <v>329</v>
      </c>
      <c r="V26" s="1" t="s">
        <v>330</v>
      </c>
      <c r="W26" s="1" t="s">
        <v>361</v>
      </c>
      <c r="X26" s="1" t="s">
        <v>320</v>
      </c>
      <c r="AB26" s="10" t="s">
        <v>493</v>
      </c>
      <c r="AC26" s="2" t="s">
        <v>494</v>
      </c>
      <c r="AG26" s="10" t="s">
        <v>495</v>
      </c>
      <c r="AH26" s="2"/>
    </row>
    <row r="27" spans="6:34" x14ac:dyDescent="0.3">
      <c r="F27" s="11"/>
      <c r="K27" s="1">
        <v>3</v>
      </c>
      <c r="L27" s="1">
        <v>2</v>
      </c>
      <c r="M27" s="10" t="s">
        <v>325</v>
      </c>
      <c r="N27" s="1" t="s">
        <v>496</v>
      </c>
      <c r="P27" s="1" t="s">
        <v>314</v>
      </c>
      <c r="Q27" s="1" t="s">
        <v>325</v>
      </c>
      <c r="R27" s="1" t="s">
        <v>311</v>
      </c>
      <c r="S27" s="12" t="s">
        <v>315</v>
      </c>
      <c r="T27" s="8" t="s">
        <v>497</v>
      </c>
      <c r="U27" s="1" t="s">
        <v>329</v>
      </c>
      <c r="V27" s="1" t="s">
        <v>330</v>
      </c>
      <c r="W27" s="1" t="s">
        <v>445</v>
      </c>
      <c r="X27" s="1" t="s">
        <v>445</v>
      </c>
      <c r="AB27" s="10" t="s">
        <v>498</v>
      </c>
      <c r="AC27" s="2" t="s">
        <v>499</v>
      </c>
      <c r="AG27" s="10" t="s">
        <v>500</v>
      </c>
      <c r="AH27" s="2"/>
    </row>
    <row r="28" spans="6:34" x14ac:dyDescent="0.3">
      <c r="F28" s="11"/>
      <c r="K28" s="1">
        <v>3</v>
      </c>
      <c r="L28" s="1">
        <v>2</v>
      </c>
      <c r="M28" s="10" t="s">
        <v>338</v>
      </c>
      <c r="N28" s="1" t="s">
        <v>501</v>
      </c>
      <c r="O28" s="1">
        <v>10</v>
      </c>
      <c r="P28" s="1" t="s">
        <v>311</v>
      </c>
      <c r="Q28" s="1" t="s">
        <v>325</v>
      </c>
      <c r="R28" s="1" t="s">
        <v>325</v>
      </c>
      <c r="S28" s="12" t="s">
        <v>311</v>
      </c>
      <c r="T28" s="8" t="s">
        <v>502</v>
      </c>
      <c r="U28" s="1" t="s">
        <v>317</v>
      </c>
      <c r="V28" s="1" t="s">
        <v>326</v>
      </c>
      <c r="W28" s="1" t="s">
        <v>369</v>
      </c>
      <c r="X28" s="1" t="s">
        <v>320</v>
      </c>
      <c r="AB28" s="10" t="s">
        <v>503</v>
      </c>
      <c r="AC28" s="2" t="s">
        <v>504</v>
      </c>
      <c r="AG28" s="10" t="s">
        <v>505</v>
      </c>
      <c r="AH28" s="2"/>
    </row>
    <row r="29" spans="6:34" x14ac:dyDescent="0.3">
      <c r="F29" s="11"/>
      <c r="K29" s="1">
        <v>3</v>
      </c>
      <c r="L29" s="1">
        <v>2</v>
      </c>
      <c r="M29" s="10" t="s">
        <v>314</v>
      </c>
      <c r="N29" s="1" t="s">
        <v>506</v>
      </c>
      <c r="O29" s="1">
        <v>89</v>
      </c>
      <c r="P29" s="1" t="s">
        <v>314</v>
      </c>
      <c r="Q29" s="1" t="s">
        <v>325</v>
      </c>
      <c r="R29" s="1" t="s">
        <v>338</v>
      </c>
      <c r="S29" s="12" t="s">
        <v>315</v>
      </c>
      <c r="T29" s="8" t="s">
        <v>507</v>
      </c>
      <c r="U29" s="1" t="s">
        <v>329</v>
      </c>
      <c r="V29" s="1" t="s">
        <v>330</v>
      </c>
      <c r="W29" s="1" t="s">
        <v>361</v>
      </c>
      <c r="X29" s="1" t="s">
        <v>508</v>
      </c>
      <c r="Y29" s="1" t="s">
        <v>320</v>
      </c>
      <c r="AB29" s="10" t="s">
        <v>509</v>
      </c>
      <c r="AC29" s="2" t="s">
        <v>510</v>
      </c>
      <c r="AG29" s="10" t="s">
        <v>511</v>
      </c>
      <c r="AH29" s="2"/>
    </row>
    <row r="30" spans="6:34" x14ac:dyDescent="0.3">
      <c r="F30" s="11"/>
      <c r="K30" s="1">
        <v>4</v>
      </c>
      <c r="L30" s="1">
        <v>1</v>
      </c>
      <c r="M30" s="10" t="s">
        <v>311</v>
      </c>
      <c r="N30" s="2" t="s">
        <v>431</v>
      </c>
      <c r="P30" s="1" t="s">
        <v>314</v>
      </c>
      <c r="Q30" s="1" t="s">
        <v>314</v>
      </c>
      <c r="R30" s="1" t="s">
        <v>311</v>
      </c>
      <c r="S30" s="12" t="s">
        <v>314</v>
      </c>
      <c r="T30" s="8" t="s">
        <v>512</v>
      </c>
      <c r="U30" s="1" t="s">
        <v>329</v>
      </c>
      <c r="V30" s="1" t="s">
        <v>428</v>
      </c>
      <c r="W30" s="1" t="s">
        <v>513</v>
      </c>
      <c r="AB30" s="10" t="s">
        <v>514</v>
      </c>
      <c r="AC30" s="2" t="s">
        <v>515</v>
      </c>
      <c r="AG30" s="10" t="s">
        <v>516</v>
      </c>
      <c r="AH30" s="2"/>
    </row>
    <row r="31" spans="6:34" x14ac:dyDescent="0.3">
      <c r="F31" s="11"/>
      <c r="K31" s="1">
        <v>4</v>
      </c>
      <c r="L31" s="1">
        <v>2</v>
      </c>
      <c r="M31" s="10" t="s">
        <v>311</v>
      </c>
      <c r="N31" s="1" t="s">
        <v>445</v>
      </c>
      <c r="O31" s="1">
        <v>63</v>
      </c>
      <c r="P31" s="1" t="s">
        <v>314</v>
      </c>
      <c r="Q31" s="1" t="s">
        <v>311</v>
      </c>
      <c r="R31" s="1" t="s">
        <v>311</v>
      </c>
      <c r="S31" s="12" t="s">
        <v>338</v>
      </c>
      <c r="T31" s="8" t="s">
        <v>517</v>
      </c>
      <c r="U31" s="1" t="s">
        <v>329</v>
      </c>
      <c r="V31" s="1" t="s">
        <v>408</v>
      </c>
      <c r="W31" s="1" t="s">
        <v>431</v>
      </c>
      <c r="X31" s="1" t="s">
        <v>518</v>
      </c>
      <c r="Y31" s="1" t="s">
        <v>519</v>
      </c>
      <c r="AB31" s="10" t="s">
        <v>520</v>
      </c>
      <c r="AC31" s="2" t="s">
        <v>521</v>
      </c>
      <c r="AG31" s="10" t="s">
        <v>522</v>
      </c>
      <c r="AH31" s="2"/>
    </row>
    <row r="32" spans="6:34" x14ac:dyDescent="0.3">
      <c r="F32" s="11"/>
      <c r="K32" s="1">
        <v>4</v>
      </c>
      <c r="L32" s="1">
        <v>2</v>
      </c>
      <c r="M32" s="10" t="s">
        <v>325</v>
      </c>
      <c r="N32" s="1" t="s">
        <v>523</v>
      </c>
      <c r="O32" s="1">
        <v>4</v>
      </c>
      <c r="P32" s="1" t="s">
        <v>311</v>
      </c>
      <c r="Q32" s="1" t="s">
        <v>311</v>
      </c>
      <c r="R32" s="1" t="s">
        <v>325</v>
      </c>
      <c r="S32" s="12" t="s">
        <v>311</v>
      </c>
      <c r="T32" s="8" t="s">
        <v>524</v>
      </c>
      <c r="U32" s="1" t="s">
        <v>317</v>
      </c>
      <c r="V32" s="1" t="s">
        <v>312</v>
      </c>
      <c r="W32" s="1" t="s">
        <v>327</v>
      </c>
      <c r="X32" s="1" t="s">
        <v>525</v>
      </c>
      <c r="Y32" s="1" t="s">
        <v>320</v>
      </c>
      <c r="AB32" s="10" t="s">
        <v>526</v>
      </c>
      <c r="AC32" s="2" t="s">
        <v>527</v>
      </c>
      <c r="AG32" s="13" t="s">
        <v>528</v>
      </c>
      <c r="AH32" s="18"/>
    </row>
    <row r="33" spans="6:29" x14ac:dyDescent="0.3">
      <c r="F33" s="11"/>
      <c r="K33" s="1">
        <v>4</v>
      </c>
      <c r="L33" s="1">
        <v>2</v>
      </c>
      <c r="M33" s="10" t="s">
        <v>338</v>
      </c>
      <c r="N33" s="1" t="s">
        <v>331</v>
      </c>
      <c r="O33" s="1">
        <v>114</v>
      </c>
      <c r="P33" s="1" t="s">
        <v>314</v>
      </c>
      <c r="Q33" s="1" t="s">
        <v>314</v>
      </c>
      <c r="R33" s="1" t="s">
        <v>311</v>
      </c>
      <c r="S33" s="12" t="s">
        <v>311</v>
      </c>
      <c r="T33" s="8" t="s">
        <v>529</v>
      </c>
      <c r="U33" s="1" t="s">
        <v>329</v>
      </c>
      <c r="V33" s="1" t="s">
        <v>428</v>
      </c>
      <c r="W33" s="1" t="s">
        <v>513</v>
      </c>
      <c r="X33" s="1" t="s">
        <v>530</v>
      </c>
      <c r="Y33" s="1" t="s">
        <v>320</v>
      </c>
      <c r="AB33" s="10" t="s">
        <v>531</v>
      </c>
      <c r="AC33" s="2" t="s">
        <v>532</v>
      </c>
    </row>
    <row r="34" spans="6:29" x14ac:dyDescent="0.3">
      <c r="F34" s="11"/>
      <c r="K34" s="1">
        <v>4</v>
      </c>
      <c r="L34" s="1">
        <v>2</v>
      </c>
      <c r="M34" s="10" t="s">
        <v>314</v>
      </c>
      <c r="N34" s="1" t="s">
        <v>361</v>
      </c>
      <c r="O34" s="1">
        <v>107</v>
      </c>
      <c r="P34" s="1" t="s">
        <v>314</v>
      </c>
      <c r="Q34" s="1" t="s">
        <v>338</v>
      </c>
      <c r="R34" s="1" t="s">
        <v>325</v>
      </c>
      <c r="S34" s="12" t="s">
        <v>338</v>
      </c>
      <c r="T34" s="8" t="s">
        <v>533</v>
      </c>
      <c r="U34" s="1" t="s">
        <v>329</v>
      </c>
      <c r="V34" s="1" t="s">
        <v>371</v>
      </c>
      <c r="W34" s="1" t="s">
        <v>372</v>
      </c>
      <c r="X34" s="1" t="s">
        <v>534</v>
      </c>
      <c r="Y34" s="1" t="s">
        <v>320</v>
      </c>
      <c r="AB34" s="10" t="s">
        <v>535</v>
      </c>
      <c r="AC34" s="2" t="s">
        <v>536</v>
      </c>
    </row>
    <row r="35" spans="6:29" x14ac:dyDescent="0.3">
      <c r="F35" s="11"/>
      <c r="K35" s="1">
        <v>4</v>
      </c>
      <c r="L35" s="1">
        <v>2</v>
      </c>
      <c r="M35" s="10" t="s">
        <v>315</v>
      </c>
      <c r="N35" s="1" t="s">
        <v>342</v>
      </c>
      <c r="O35" s="1">
        <v>38</v>
      </c>
      <c r="P35" s="1" t="s">
        <v>311</v>
      </c>
      <c r="Q35" s="1" t="s">
        <v>367</v>
      </c>
      <c r="R35" s="1" t="s">
        <v>311</v>
      </c>
      <c r="S35" s="12" t="s">
        <v>338</v>
      </c>
      <c r="T35" s="8" t="s">
        <v>537</v>
      </c>
      <c r="U35" s="1" t="s">
        <v>317</v>
      </c>
      <c r="V35" s="1" t="s">
        <v>368</v>
      </c>
      <c r="W35" s="1" t="s">
        <v>443</v>
      </c>
      <c r="X35" s="1" t="s">
        <v>538</v>
      </c>
      <c r="Y35" s="1" t="s">
        <v>320</v>
      </c>
      <c r="AB35" s="10" t="s">
        <v>539</v>
      </c>
      <c r="AC35" s="2" t="s">
        <v>540</v>
      </c>
    </row>
    <row r="36" spans="6:29" x14ac:dyDescent="0.3">
      <c r="F36" s="11"/>
      <c r="K36" s="1">
        <v>4</v>
      </c>
      <c r="L36" s="1">
        <v>3</v>
      </c>
      <c r="M36" s="10" t="s">
        <v>311</v>
      </c>
      <c r="N36" s="1" t="s">
        <v>416</v>
      </c>
      <c r="O36" s="1">
        <v>87</v>
      </c>
      <c r="P36" s="1" t="s">
        <v>314</v>
      </c>
      <c r="Q36" s="1" t="s">
        <v>325</v>
      </c>
      <c r="R36" s="1" t="s">
        <v>338</v>
      </c>
      <c r="S36" s="12" t="s">
        <v>338</v>
      </c>
      <c r="T36" s="8" t="s">
        <v>541</v>
      </c>
      <c r="U36" s="1" t="s">
        <v>329</v>
      </c>
      <c r="V36" s="1" t="s">
        <v>330</v>
      </c>
      <c r="W36" s="1" t="s">
        <v>361</v>
      </c>
      <c r="X36" s="1" t="s">
        <v>542</v>
      </c>
      <c r="Y36" s="1" t="s">
        <v>320</v>
      </c>
      <c r="AB36" s="10" t="s">
        <v>543</v>
      </c>
      <c r="AC36" s="2" t="s">
        <v>544</v>
      </c>
    </row>
    <row r="37" spans="6:29" x14ac:dyDescent="0.3">
      <c r="F37" s="11"/>
      <c r="K37" s="1">
        <v>4</v>
      </c>
      <c r="L37" s="1">
        <v>3</v>
      </c>
      <c r="M37" s="10" t="s">
        <v>325</v>
      </c>
      <c r="N37" s="1" t="s">
        <v>372</v>
      </c>
      <c r="O37" s="1">
        <v>124</v>
      </c>
      <c r="P37" s="1" t="s">
        <v>314</v>
      </c>
      <c r="Q37" s="1" t="s">
        <v>314</v>
      </c>
      <c r="R37" s="1" t="s">
        <v>325</v>
      </c>
      <c r="S37" s="12" t="s">
        <v>314</v>
      </c>
      <c r="T37" s="8" t="s">
        <v>545</v>
      </c>
      <c r="U37" s="1" t="s">
        <v>329</v>
      </c>
      <c r="V37" s="1" t="s">
        <v>428</v>
      </c>
      <c r="W37" s="1" t="s">
        <v>470</v>
      </c>
      <c r="X37" s="1" t="s">
        <v>320</v>
      </c>
      <c r="AB37" s="10" t="s">
        <v>546</v>
      </c>
      <c r="AC37" s="2" t="s">
        <v>547</v>
      </c>
    </row>
    <row r="38" spans="6:29" x14ac:dyDescent="0.3">
      <c r="F38" s="11"/>
      <c r="K38" s="1">
        <v>4</v>
      </c>
      <c r="L38" s="1">
        <v>3</v>
      </c>
      <c r="M38" s="10" t="s">
        <v>338</v>
      </c>
      <c r="N38" s="2" t="s">
        <v>438</v>
      </c>
      <c r="O38" s="1">
        <v>100</v>
      </c>
      <c r="P38" s="1" t="s">
        <v>314</v>
      </c>
      <c r="Q38" s="1" t="s">
        <v>338</v>
      </c>
      <c r="R38" s="1" t="s">
        <v>311</v>
      </c>
      <c r="S38" s="12" t="s">
        <v>325</v>
      </c>
      <c r="T38" s="8" t="s">
        <v>548</v>
      </c>
      <c r="U38" s="1" t="s">
        <v>329</v>
      </c>
      <c r="V38" s="1" t="s">
        <v>371</v>
      </c>
      <c r="W38" s="1" t="s">
        <v>416</v>
      </c>
      <c r="X38" s="1" t="s">
        <v>549</v>
      </c>
      <c r="Y38" s="1" t="s">
        <v>320</v>
      </c>
      <c r="AB38" s="10" t="s">
        <v>550</v>
      </c>
      <c r="AC38" s="2" t="s">
        <v>551</v>
      </c>
    </row>
    <row r="39" spans="6:29" x14ac:dyDescent="0.3">
      <c r="F39" s="11"/>
      <c r="K39" s="1">
        <v>4</v>
      </c>
      <c r="L39" s="1">
        <v>3</v>
      </c>
      <c r="M39" s="10" t="s">
        <v>314</v>
      </c>
      <c r="N39" s="2" t="s">
        <v>453</v>
      </c>
      <c r="O39" s="1">
        <v>126</v>
      </c>
      <c r="P39" s="1" t="s">
        <v>314</v>
      </c>
      <c r="Q39" s="1" t="s">
        <v>314</v>
      </c>
      <c r="R39" s="1" t="s">
        <v>325</v>
      </c>
      <c r="S39" s="12" t="s">
        <v>367</v>
      </c>
      <c r="T39" s="8" t="s">
        <v>552</v>
      </c>
      <c r="U39" s="1" t="s">
        <v>329</v>
      </c>
      <c r="V39" s="1" t="s">
        <v>428</v>
      </c>
      <c r="W39" s="1" t="s">
        <v>470</v>
      </c>
      <c r="X39" s="1" t="s">
        <v>320</v>
      </c>
      <c r="AB39" s="10" t="s">
        <v>553</v>
      </c>
      <c r="AC39" s="2" t="s">
        <v>554</v>
      </c>
    </row>
    <row r="40" spans="6:29" x14ac:dyDescent="0.3">
      <c r="F40" s="11"/>
      <c r="K40" s="1">
        <v>4</v>
      </c>
      <c r="L40" s="1">
        <v>4</v>
      </c>
      <c r="M40" s="10" t="s">
        <v>311</v>
      </c>
      <c r="N40" s="1" t="s">
        <v>513</v>
      </c>
      <c r="P40" s="1" t="s">
        <v>314</v>
      </c>
      <c r="Q40" s="1" t="s">
        <v>314</v>
      </c>
      <c r="R40" s="1" t="s">
        <v>315</v>
      </c>
      <c r="S40" s="12" t="s">
        <v>311</v>
      </c>
      <c r="T40" s="8" t="s">
        <v>555</v>
      </c>
      <c r="U40" s="1" t="s">
        <v>329</v>
      </c>
      <c r="V40" s="1" t="s">
        <v>428</v>
      </c>
      <c r="W40" s="1" t="s">
        <v>428</v>
      </c>
      <c r="AB40" s="10" t="s">
        <v>556</v>
      </c>
      <c r="AC40" s="2" t="s">
        <v>557</v>
      </c>
    </row>
    <row r="41" spans="6:29" x14ac:dyDescent="0.3">
      <c r="K41" s="1">
        <v>4</v>
      </c>
      <c r="L41" s="1">
        <v>4</v>
      </c>
      <c r="M41" s="10" t="s">
        <v>325</v>
      </c>
      <c r="N41" s="1" t="s">
        <v>558</v>
      </c>
      <c r="O41" s="1">
        <v>7</v>
      </c>
      <c r="P41" s="1" t="s">
        <v>311</v>
      </c>
      <c r="Q41" s="1" t="s">
        <v>325</v>
      </c>
      <c r="R41" s="1" t="s">
        <v>311</v>
      </c>
      <c r="S41" s="12" t="s">
        <v>325</v>
      </c>
      <c r="T41" s="8" t="s">
        <v>559</v>
      </c>
      <c r="U41" s="1" t="s">
        <v>317</v>
      </c>
      <c r="V41" s="1" t="s">
        <v>326</v>
      </c>
      <c r="W41" s="1" t="s">
        <v>359</v>
      </c>
      <c r="X41" s="1" t="s">
        <v>560</v>
      </c>
      <c r="Y41" s="1" t="s">
        <v>320</v>
      </c>
      <c r="AB41" s="10" t="s">
        <v>561</v>
      </c>
      <c r="AC41" s="2" t="s">
        <v>562</v>
      </c>
    </row>
    <row r="42" spans="6:29" x14ac:dyDescent="0.3">
      <c r="K42" s="1">
        <v>4</v>
      </c>
      <c r="L42" s="1">
        <v>4</v>
      </c>
      <c r="M42" s="10" t="s">
        <v>338</v>
      </c>
      <c r="N42" s="1" t="s">
        <v>470</v>
      </c>
      <c r="O42" s="1">
        <v>8</v>
      </c>
      <c r="P42" s="1" t="s">
        <v>311</v>
      </c>
      <c r="Q42" s="1" t="s">
        <v>325</v>
      </c>
      <c r="R42" s="1" t="s">
        <v>311</v>
      </c>
      <c r="S42" s="12" t="s">
        <v>338</v>
      </c>
      <c r="T42" s="8" t="s">
        <v>563</v>
      </c>
      <c r="U42" s="1" t="s">
        <v>317</v>
      </c>
      <c r="V42" s="1" t="s">
        <v>326</v>
      </c>
      <c r="W42" s="1" t="s">
        <v>359</v>
      </c>
      <c r="X42" s="1" t="s">
        <v>564</v>
      </c>
      <c r="Y42" s="1" t="s">
        <v>320</v>
      </c>
      <c r="AB42" s="10" t="s">
        <v>565</v>
      </c>
      <c r="AC42" s="2" t="s">
        <v>566</v>
      </c>
    </row>
    <row r="43" spans="6:29" x14ac:dyDescent="0.3">
      <c r="K43" s="1">
        <v>4</v>
      </c>
      <c r="L43" s="1">
        <v>4</v>
      </c>
      <c r="M43" s="1" t="s">
        <v>315</v>
      </c>
      <c r="N43" s="1" t="s">
        <v>428</v>
      </c>
      <c r="O43" s="1">
        <v>102</v>
      </c>
      <c r="P43" s="1" t="s">
        <v>314</v>
      </c>
      <c r="Q43" s="1" t="s">
        <v>338</v>
      </c>
      <c r="R43" s="1" t="s">
        <v>311</v>
      </c>
      <c r="S43" s="12" t="s">
        <v>314</v>
      </c>
      <c r="T43" s="8" t="s">
        <v>567</v>
      </c>
      <c r="U43" s="1" t="s">
        <v>329</v>
      </c>
      <c r="V43" s="1" t="s">
        <v>371</v>
      </c>
      <c r="W43" s="1" t="s">
        <v>416</v>
      </c>
      <c r="X43" s="1" t="s">
        <v>568</v>
      </c>
      <c r="Y43" s="1" t="s">
        <v>320</v>
      </c>
      <c r="AB43" s="10" t="s">
        <v>569</v>
      </c>
      <c r="AC43" s="2" t="s">
        <v>570</v>
      </c>
    </row>
    <row r="44" spans="6:29" x14ac:dyDescent="0.3">
      <c r="M44" s="10"/>
      <c r="O44" s="1">
        <v>91</v>
      </c>
      <c r="P44" s="1" t="s">
        <v>314</v>
      </c>
      <c r="Q44" s="1" t="s">
        <v>325</v>
      </c>
      <c r="R44" s="1" t="s">
        <v>338</v>
      </c>
      <c r="S44" s="12" t="s">
        <v>348</v>
      </c>
      <c r="T44" s="19" t="s">
        <v>571</v>
      </c>
      <c r="U44" s="1" t="s">
        <v>329</v>
      </c>
      <c r="V44" s="1" t="s">
        <v>330</v>
      </c>
      <c r="W44" s="85" t="s">
        <v>361</v>
      </c>
      <c r="X44" s="1" t="s">
        <v>572</v>
      </c>
      <c r="Y44" s="1" t="s">
        <v>320</v>
      </c>
      <c r="AB44" s="10" t="s">
        <v>573</v>
      </c>
      <c r="AC44" s="2" t="s">
        <v>574</v>
      </c>
    </row>
    <row r="45" spans="6:29" x14ac:dyDescent="0.3">
      <c r="M45" s="10"/>
      <c r="O45" s="1">
        <v>112</v>
      </c>
      <c r="P45" s="1" t="s">
        <v>314</v>
      </c>
      <c r="Q45" s="1" t="s">
        <v>314</v>
      </c>
      <c r="R45" s="6" t="s">
        <v>315</v>
      </c>
      <c r="S45" s="12" t="s">
        <v>325</v>
      </c>
      <c r="T45" s="8" t="s">
        <v>575</v>
      </c>
      <c r="U45" s="1" t="s">
        <v>329</v>
      </c>
      <c r="V45" s="1" t="s">
        <v>428</v>
      </c>
      <c r="W45" s="1" t="s">
        <v>428</v>
      </c>
      <c r="AB45" s="10" t="s">
        <v>576</v>
      </c>
      <c r="AC45" s="2" t="s">
        <v>577</v>
      </c>
    </row>
    <row r="46" spans="6:29" x14ac:dyDescent="0.3">
      <c r="M46" s="10"/>
      <c r="O46" s="1">
        <v>44</v>
      </c>
      <c r="P46" s="1" t="s">
        <v>311</v>
      </c>
      <c r="Q46" s="1" t="s">
        <v>348</v>
      </c>
      <c r="R46" s="1" t="s">
        <v>325</v>
      </c>
      <c r="S46" s="12" t="s">
        <v>338</v>
      </c>
      <c r="T46" s="8" t="s">
        <v>578</v>
      </c>
      <c r="U46" s="1" t="s">
        <v>317</v>
      </c>
      <c r="V46" s="1" t="s">
        <v>350</v>
      </c>
      <c r="W46" s="1" t="s">
        <v>410</v>
      </c>
      <c r="X46" s="1" t="s">
        <v>579</v>
      </c>
      <c r="Y46" s="1" t="s">
        <v>320</v>
      </c>
      <c r="AB46" s="10" t="s">
        <v>580</v>
      </c>
      <c r="AC46" s="2" t="s">
        <v>581</v>
      </c>
    </row>
    <row r="47" spans="6:29" x14ac:dyDescent="0.3">
      <c r="M47" s="10"/>
      <c r="N47" s="2"/>
      <c r="O47" s="1">
        <v>76</v>
      </c>
      <c r="P47" s="1" t="s">
        <v>314</v>
      </c>
      <c r="Q47" s="1" t="s">
        <v>325</v>
      </c>
      <c r="R47" s="1" t="s">
        <v>325</v>
      </c>
      <c r="S47" s="12" t="s">
        <v>311</v>
      </c>
      <c r="T47" s="8" t="s">
        <v>582</v>
      </c>
      <c r="U47" s="1" t="s">
        <v>329</v>
      </c>
      <c r="V47" s="1" t="s">
        <v>330</v>
      </c>
      <c r="W47" s="1" t="s">
        <v>523</v>
      </c>
      <c r="X47" s="1" t="s">
        <v>320</v>
      </c>
      <c r="AB47" s="10" t="s">
        <v>583</v>
      </c>
      <c r="AC47" s="2" t="s">
        <v>584</v>
      </c>
    </row>
    <row r="48" spans="6:29" x14ac:dyDescent="0.3">
      <c r="M48" s="10"/>
      <c r="O48" s="1">
        <v>5</v>
      </c>
      <c r="P48" s="1" t="s">
        <v>311</v>
      </c>
      <c r="Q48" s="1" t="s">
        <v>311</v>
      </c>
      <c r="R48" s="1" t="s">
        <v>338</v>
      </c>
      <c r="S48" s="12" t="s">
        <v>311</v>
      </c>
      <c r="T48" s="8" t="s">
        <v>585</v>
      </c>
      <c r="U48" s="1" t="s">
        <v>317</v>
      </c>
      <c r="V48" s="1" t="s">
        <v>312</v>
      </c>
      <c r="W48" s="1" t="s">
        <v>340</v>
      </c>
      <c r="X48" s="1" t="s">
        <v>320</v>
      </c>
      <c r="AB48" s="10" t="s">
        <v>586</v>
      </c>
      <c r="AC48" s="2" t="s">
        <v>587</v>
      </c>
    </row>
    <row r="49" spans="13:29" x14ac:dyDescent="0.3">
      <c r="M49" s="10"/>
      <c r="O49" s="1">
        <v>115</v>
      </c>
      <c r="P49" s="1" t="s">
        <v>314</v>
      </c>
      <c r="Q49" s="1" t="s">
        <v>314</v>
      </c>
      <c r="R49" s="1" t="s">
        <v>311</v>
      </c>
      <c r="S49" s="12" t="s">
        <v>325</v>
      </c>
      <c r="T49" s="8" t="s">
        <v>588</v>
      </c>
      <c r="U49" s="1" t="s">
        <v>329</v>
      </c>
      <c r="V49" s="1" t="s">
        <v>428</v>
      </c>
      <c r="W49" s="1" t="s">
        <v>513</v>
      </c>
      <c r="X49" s="1" t="s">
        <v>530</v>
      </c>
      <c r="Y49" s="1" t="s">
        <v>320</v>
      </c>
      <c r="AB49" s="10" t="s">
        <v>589</v>
      </c>
      <c r="AC49" s="2" t="s">
        <v>590</v>
      </c>
    </row>
    <row r="50" spans="13:29" x14ac:dyDescent="0.3">
      <c r="M50" s="10"/>
      <c r="O50" s="1">
        <v>28</v>
      </c>
      <c r="P50" s="1" t="s">
        <v>311</v>
      </c>
      <c r="Q50" s="1" t="s">
        <v>314</v>
      </c>
      <c r="R50" s="1" t="s">
        <v>338</v>
      </c>
      <c r="S50" s="1" t="s">
        <v>325</v>
      </c>
      <c r="T50" s="1" t="s">
        <v>591</v>
      </c>
      <c r="U50" s="1" t="s">
        <v>317</v>
      </c>
      <c r="V50" s="1" t="s">
        <v>318</v>
      </c>
      <c r="W50" s="1" t="s">
        <v>395</v>
      </c>
      <c r="X50" s="1" t="s">
        <v>592</v>
      </c>
      <c r="Y50" s="1" t="s">
        <v>320</v>
      </c>
      <c r="AB50" s="10" t="s">
        <v>593</v>
      </c>
      <c r="AC50" s="2" t="s">
        <v>594</v>
      </c>
    </row>
    <row r="51" spans="13:29" x14ac:dyDescent="0.3">
      <c r="M51" s="10"/>
      <c r="P51" s="1" t="s">
        <v>325</v>
      </c>
      <c r="Q51" s="1" t="s">
        <v>311</v>
      </c>
      <c r="R51" s="1" t="s">
        <v>325</v>
      </c>
      <c r="S51" s="12" t="s">
        <v>314</v>
      </c>
      <c r="T51" s="8" t="s">
        <v>595</v>
      </c>
      <c r="U51" s="1" t="s">
        <v>337</v>
      </c>
      <c r="V51" s="1" t="s">
        <v>379</v>
      </c>
      <c r="W51" s="1" t="s">
        <v>380</v>
      </c>
      <c r="AB51" s="10" t="s">
        <v>596</v>
      </c>
      <c r="AC51" s="2" t="s">
        <v>597</v>
      </c>
    </row>
    <row r="52" spans="13:29" x14ac:dyDescent="0.3">
      <c r="M52" s="10"/>
      <c r="O52" s="1">
        <v>95</v>
      </c>
      <c r="P52" s="1" t="s">
        <v>314</v>
      </c>
      <c r="Q52" s="1" t="s">
        <v>325</v>
      </c>
      <c r="R52" s="1" t="s">
        <v>315</v>
      </c>
      <c r="S52" s="12" t="s">
        <v>325</v>
      </c>
      <c r="T52" s="7" t="s">
        <v>598</v>
      </c>
      <c r="U52" s="1" t="s">
        <v>329</v>
      </c>
      <c r="V52" s="1" t="s">
        <v>330</v>
      </c>
      <c r="W52" s="1" t="s">
        <v>342</v>
      </c>
      <c r="X52" s="1" t="s">
        <v>320</v>
      </c>
      <c r="Y52" s="1" t="s">
        <v>320</v>
      </c>
      <c r="AB52" s="10" t="s">
        <v>599</v>
      </c>
      <c r="AC52" s="2" t="s">
        <v>600</v>
      </c>
    </row>
    <row r="53" spans="13:29" x14ac:dyDescent="0.3">
      <c r="M53" s="10"/>
      <c r="O53" s="1">
        <v>83</v>
      </c>
      <c r="P53" s="1" t="s">
        <v>314</v>
      </c>
      <c r="Q53" s="1" t="s">
        <v>325</v>
      </c>
      <c r="R53" s="1" t="s">
        <v>314</v>
      </c>
      <c r="S53" s="12" t="s">
        <v>338</v>
      </c>
      <c r="T53" s="8" t="s">
        <v>601</v>
      </c>
      <c r="U53" s="1" t="s">
        <v>329</v>
      </c>
      <c r="V53" s="1" t="s">
        <v>330</v>
      </c>
      <c r="W53" s="1" t="s">
        <v>331</v>
      </c>
      <c r="X53" s="1" t="s">
        <v>602</v>
      </c>
      <c r="Y53" s="1" t="s">
        <v>320</v>
      </c>
      <c r="AB53" s="10" t="s">
        <v>603</v>
      </c>
      <c r="AC53" s="2" t="s">
        <v>604</v>
      </c>
    </row>
    <row r="54" spans="13:29" x14ac:dyDescent="0.3">
      <c r="M54" s="10"/>
      <c r="O54" s="1">
        <v>108</v>
      </c>
      <c r="P54" s="1" t="s">
        <v>314</v>
      </c>
      <c r="Q54" s="1" t="s">
        <v>338</v>
      </c>
      <c r="R54" s="1" t="s">
        <v>325</v>
      </c>
      <c r="S54" s="12" t="s">
        <v>314</v>
      </c>
      <c r="T54" s="8" t="s">
        <v>605</v>
      </c>
      <c r="U54" s="1" t="s">
        <v>329</v>
      </c>
      <c r="V54" s="1" t="s">
        <v>371</v>
      </c>
      <c r="W54" s="1" t="s">
        <v>372</v>
      </c>
      <c r="X54" s="1" t="s">
        <v>534</v>
      </c>
      <c r="Y54" s="1" t="s">
        <v>320</v>
      </c>
      <c r="AB54" s="10" t="s">
        <v>606</v>
      </c>
      <c r="AC54" s="2" t="s">
        <v>607</v>
      </c>
    </row>
    <row r="55" spans="13:29" x14ac:dyDescent="0.3">
      <c r="M55" s="10"/>
      <c r="N55" s="2"/>
      <c r="O55" s="1">
        <v>71</v>
      </c>
      <c r="P55" s="1" t="s">
        <v>314</v>
      </c>
      <c r="Q55" s="1" t="s">
        <v>311</v>
      </c>
      <c r="R55" s="1" t="s">
        <v>311</v>
      </c>
      <c r="S55" s="12" t="s">
        <v>314</v>
      </c>
      <c r="T55" s="8" t="s">
        <v>608</v>
      </c>
      <c r="U55" s="1" t="s">
        <v>329</v>
      </c>
      <c r="V55" s="1" t="s">
        <v>408</v>
      </c>
      <c r="W55" s="1" t="s">
        <v>431</v>
      </c>
      <c r="X55" s="1" t="s">
        <v>609</v>
      </c>
      <c r="Y55" s="1" t="s">
        <v>610</v>
      </c>
      <c r="AB55" s="10" t="s">
        <v>611</v>
      </c>
      <c r="AC55" s="2" t="s">
        <v>612</v>
      </c>
    </row>
    <row r="56" spans="13:29" x14ac:dyDescent="0.3">
      <c r="M56" s="10"/>
      <c r="N56" s="2"/>
      <c r="O56" s="1">
        <v>73</v>
      </c>
      <c r="P56" s="1" t="s">
        <v>314</v>
      </c>
      <c r="Q56" s="1" t="s">
        <v>325</v>
      </c>
      <c r="R56" s="1" t="s">
        <v>311</v>
      </c>
      <c r="S56" s="12" t="s">
        <v>325</v>
      </c>
      <c r="T56" s="8" t="s">
        <v>613</v>
      </c>
      <c r="U56" s="1" t="s">
        <v>329</v>
      </c>
      <c r="V56" s="1" t="s">
        <v>330</v>
      </c>
      <c r="W56" s="1" t="s">
        <v>445</v>
      </c>
      <c r="X56" s="1" t="s">
        <v>446</v>
      </c>
      <c r="Y56" s="1" t="s">
        <v>320</v>
      </c>
      <c r="AB56" s="10" t="s">
        <v>614</v>
      </c>
      <c r="AC56" s="2" t="s">
        <v>615</v>
      </c>
    </row>
    <row r="57" spans="13:29" x14ac:dyDescent="0.3">
      <c r="M57" s="10"/>
      <c r="N57" s="2"/>
      <c r="O57" s="1">
        <v>45</v>
      </c>
      <c r="P57" s="1" t="s">
        <v>311</v>
      </c>
      <c r="Q57" s="1" t="s">
        <v>348</v>
      </c>
      <c r="R57" s="1" t="s">
        <v>325</v>
      </c>
      <c r="S57" s="12" t="s">
        <v>314</v>
      </c>
      <c r="T57" s="8" t="s">
        <v>616</v>
      </c>
      <c r="U57" s="1" t="s">
        <v>317</v>
      </c>
      <c r="V57" s="1" t="s">
        <v>350</v>
      </c>
      <c r="W57" s="1" t="s">
        <v>410</v>
      </c>
      <c r="X57" s="1" t="s">
        <v>579</v>
      </c>
      <c r="AB57" s="10" t="s">
        <v>617</v>
      </c>
      <c r="AC57" s="2" t="s">
        <v>618</v>
      </c>
    </row>
    <row r="58" spans="13:29" x14ac:dyDescent="0.3">
      <c r="M58" s="10"/>
      <c r="N58" s="2"/>
      <c r="O58" s="1">
        <v>36</v>
      </c>
      <c r="P58" s="1" t="s">
        <v>311</v>
      </c>
      <c r="Q58" s="1" t="s">
        <v>367</v>
      </c>
      <c r="R58" s="1" t="s">
        <v>311</v>
      </c>
      <c r="S58" s="12" t="s">
        <v>311</v>
      </c>
      <c r="T58" s="8" t="s">
        <v>619</v>
      </c>
      <c r="U58" s="1" t="s">
        <v>317</v>
      </c>
      <c r="V58" s="1" t="s">
        <v>368</v>
      </c>
      <c r="W58" s="1" t="s">
        <v>443</v>
      </c>
      <c r="X58" s="1" t="s">
        <v>320</v>
      </c>
      <c r="AB58" s="10" t="s">
        <v>620</v>
      </c>
      <c r="AC58" s="2" t="s">
        <v>621</v>
      </c>
    </row>
    <row r="59" spans="13:29" x14ac:dyDescent="0.3">
      <c r="M59" s="10"/>
      <c r="N59" s="2"/>
      <c r="P59" s="1" t="s">
        <v>311</v>
      </c>
      <c r="Q59" s="1" t="s">
        <v>325</v>
      </c>
      <c r="R59" s="1" t="s">
        <v>311</v>
      </c>
      <c r="S59" s="12" t="s">
        <v>315</v>
      </c>
      <c r="T59" s="8" t="s">
        <v>622</v>
      </c>
      <c r="U59" s="1" t="s">
        <v>317</v>
      </c>
      <c r="V59" s="1" t="s">
        <v>326</v>
      </c>
      <c r="W59" s="1" t="s">
        <v>369</v>
      </c>
      <c r="X59" s="1" t="s">
        <v>369</v>
      </c>
      <c r="AB59" s="10" t="s">
        <v>623</v>
      </c>
      <c r="AC59" s="2" t="s">
        <v>624</v>
      </c>
    </row>
    <row r="60" spans="13:29" x14ac:dyDescent="0.3">
      <c r="M60" s="10"/>
      <c r="O60" s="1">
        <v>78</v>
      </c>
      <c r="P60" s="1" t="s">
        <v>314</v>
      </c>
      <c r="Q60" s="1" t="s">
        <v>325</v>
      </c>
      <c r="R60" s="1" t="s">
        <v>325</v>
      </c>
      <c r="S60" s="12" t="s">
        <v>338</v>
      </c>
      <c r="T60" s="8" t="s">
        <v>625</v>
      </c>
      <c r="U60" s="1" t="s">
        <v>329</v>
      </c>
      <c r="V60" s="1" t="s">
        <v>330</v>
      </c>
      <c r="W60" s="1" t="s">
        <v>523</v>
      </c>
      <c r="X60" s="1" t="s">
        <v>320</v>
      </c>
      <c r="Y60" s="1" t="s">
        <v>626</v>
      </c>
      <c r="AB60" s="10" t="s">
        <v>627</v>
      </c>
      <c r="AC60" s="2" t="s">
        <v>628</v>
      </c>
    </row>
    <row r="61" spans="13:29" x14ac:dyDescent="0.3">
      <c r="M61" s="10"/>
      <c r="O61" s="1">
        <v>66</v>
      </c>
      <c r="P61" s="1" t="s">
        <v>314</v>
      </c>
      <c r="Q61" s="1" t="s">
        <v>311</v>
      </c>
      <c r="R61" s="1" t="s">
        <v>311</v>
      </c>
      <c r="S61" s="12" t="s">
        <v>367</v>
      </c>
      <c r="T61" s="8" t="s">
        <v>629</v>
      </c>
      <c r="U61" s="1" t="s">
        <v>329</v>
      </c>
      <c r="V61" s="1" t="s">
        <v>408</v>
      </c>
      <c r="W61" s="1" t="s">
        <v>431</v>
      </c>
      <c r="X61" s="1" t="s">
        <v>518</v>
      </c>
      <c r="Y61" s="1" t="s">
        <v>320</v>
      </c>
      <c r="AB61" s="10" t="s">
        <v>630</v>
      </c>
      <c r="AC61" s="2" t="s">
        <v>631</v>
      </c>
    </row>
    <row r="62" spans="13:29" x14ac:dyDescent="0.3">
      <c r="M62" s="10"/>
      <c r="O62" s="1">
        <v>103</v>
      </c>
      <c r="P62" s="1" t="s">
        <v>314</v>
      </c>
      <c r="Q62" s="1" t="s">
        <v>338</v>
      </c>
      <c r="R62" s="1" t="s">
        <v>311</v>
      </c>
      <c r="S62" s="12" t="s">
        <v>315</v>
      </c>
      <c r="T62" s="8" t="s">
        <v>632</v>
      </c>
      <c r="U62" s="1" t="s">
        <v>329</v>
      </c>
      <c r="V62" s="1" t="s">
        <v>371</v>
      </c>
      <c r="W62" s="1" t="s">
        <v>416</v>
      </c>
      <c r="X62" s="1" t="s">
        <v>633</v>
      </c>
      <c r="Y62" s="1" t="s">
        <v>320</v>
      </c>
      <c r="AB62" s="10" t="s">
        <v>634</v>
      </c>
      <c r="AC62" s="2" t="s">
        <v>635</v>
      </c>
    </row>
    <row r="63" spans="13:29" x14ac:dyDescent="0.3">
      <c r="M63" s="10"/>
      <c r="O63" s="1">
        <v>80</v>
      </c>
      <c r="P63" s="1" t="s">
        <v>314</v>
      </c>
      <c r="Q63" s="1" t="s">
        <v>325</v>
      </c>
      <c r="R63" s="1" t="s">
        <v>325</v>
      </c>
      <c r="S63" s="12" t="s">
        <v>315</v>
      </c>
      <c r="T63" s="8" t="s">
        <v>636</v>
      </c>
      <c r="U63" s="1" t="s">
        <v>329</v>
      </c>
      <c r="V63" s="1" t="s">
        <v>330</v>
      </c>
      <c r="W63" s="1" t="s">
        <v>523</v>
      </c>
      <c r="X63" s="1" t="s">
        <v>637</v>
      </c>
      <c r="AB63" s="10" t="s">
        <v>638</v>
      </c>
      <c r="AC63" s="2" t="s">
        <v>639</v>
      </c>
    </row>
    <row r="64" spans="13:29" x14ac:dyDescent="0.3">
      <c r="M64" s="10"/>
      <c r="O64" s="1">
        <v>1</v>
      </c>
      <c r="P64" s="1" t="s">
        <v>311</v>
      </c>
      <c r="Q64" s="1" t="s">
        <v>311</v>
      </c>
      <c r="R64" s="1" t="s">
        <v>314</v>
      </c>
      <c r="S64" s="12" t="s">
        <v>311</v>
      </c>
      <c r="T64" s="8" t="s">
        <v>640</v>
      </c>
      <c r="U64" s="1" t="s">
        <v>317</v>
      </c>
      <c r="V64" s="1" t="s">
        <v>312</v>
      </c>
      <c r="W64" s="1" t="s">
        <v>312</v>
      </c>
      <c r="AB64" s="10" t="s">
        <v>641</v>
      </c>
      <c r="AC64" s="2" t="s">
        <v>642</v>
      </c>
    </row>
    <row r="65" spans="13:29" x14ac:dyDescent="0.3">
      <c r="M65" s="10"/>
      <c r="O65" s="1">
        <v>117</v>
      </c>
      <c r="P65" s="1" t="s">
        <v>314</v>
      </c>
      <c r="Q65" s="1" t="s">
        <v>314</v>
      </c>
      <c r="R65" s="1" t="s">
        <v>338</v>
      </c>
      <c r="S65" s="12" t="s">
        <v>338</v>
      </c>
      <c r="T65" s="8" t="s">
        <v>643</v>
      </c>
      <c r="U65" s="1" t="s">
        <v>329</v>
      </c>
      <c r="V65" s="1" t="s">
        <v>428</v>
      </c>
      <c r="W65" s="1" t="s">
        <v>558</v>
      </c>
      <c r="X65" s="1" t="s">
        <v>320</v>
      </c>
      <c r="Y65" s="1" t="s">
        <v>320</v>
      </c>
      <c r="AB65" s="10" t="s">
        <v>644</v>
      </c>
      <c r="AC65" s="2" t="s">
        <v>645</v>
      </c>
    </row>
    <row r="66" spans="13:29" x14ac:dyDescent="0.3">
      <c r="M66" s="10"/>
      <c r="O66" s="1">
        <v>69</v>
      </c>
      <c r="P66" s="1" t="s">
        <v>314</v>
      </c>
      <c r="Q66" s="1" t="s">
        <v>311</v>
      </c>
      <c r="R66" s="1" t="s">
        <v>311</v>
      </c>
      <c r="S66" s="12" t="s">
        <v>325</v>
      </c>
      <c r="T66" s="8" t="s">
        <v>646</v>
      </c>
      <c r="U66" s="1" t="s">
        <v>329</v>
      </c>
      <c r="V66" s="1" t="s">
        <v>408</v>
      </c>
      <c r="W66" s="1" t="s">
        <v>431</v>
      </c>
      <c r="X66" s="1" t="s">
        <v>432</v>
      </c>
      <c r="AB66" s="10" t="s">
        <v>647</v>
      </c>
      <c r="AC66" s="2" t="s">
        <v>648</v>
      </c>
    </row>
    <row r="67" spans="13:29" x14ac:dyDescent="0.3">
      <c r="M67" s="10"/>
      <c r="P67" s="1" t="s">
        <v>314</v>
      </c>
      <c r="Q67" s="1" t="s">
        <v>325</v>
      </c>
      <c r="R67" s="1" t="s">
        <v>325</v>
      </c>
      <c r="S67" s="12" t="s">
        <v>367</v>
      </c>
      <c r="T67" s="8" t="s">
        <v>649</v>
      </c>
      <c r="U67" s="1" t="s">
        <v>329</v>
      </c>
      <c r="V67" s="1" t="s">
        <v>330</v>
      </c>
      <c r="W67" s="1" t="s">
        <v>523</v>
      </c>
      <c r="X67" s="1" t="s">
        <v>523</v>
      </c>
      <c r="Y67" s="1" t="s">
        <v>320</v>
      </c>
      <c r="AB67" s="10" t="s">
        <v>650</v>
      </c>
      <c r="AC67" s="2" t="s">
        <v>651</v>
      </c>
    </row>
    <row r="68" spans="13:29" x14ac:dyDescent="0.3">
      <c r="M68" s="10"/>
      <c r="O68" s="1">
        <v>32</v>
      </c>
      <c r="P68" s="1" t="s">
        <v>311</v>
      </c>
      <c r="Q68" s="1" t="s">
        <v>314</v>
      </c>
      <c r="R68" s="1" t="s">
        <v>314</v>
      </c>
      <c r="S68" s="12" t="s">
        <v>338</v>
      </c>
      <c r="T68" s="8" t="s">
        <v>652</v>
      </c>
      <c r="U68" s="1" t="s">
        <v>317</v>
      </c>
      <c r="V68" s="1" t="s">
        <v>318</v>
      </c>
      <c r="W68" s="1" t="s">
        <v>429</v>
      </c>
      <c r="X68" s="1" t="s">
        <v>475</v>
      </c>
      <c r="AB68" s="10" t="s">
        <v>653</v>
      </c>
      <c r="AC68" s="2" t="s">
        <v>654</v>
      </c>
    </row>
    <row r="69" spans="13:29" x14ac:dyDescent="0.3">
      <c r="M69" s="10"/>
      <c r="O69" s="1">
        <v>113</v>
      </c>
      <c r="P69" s="1" t="s">
        <v>314</v>
      </c>
      <c r="Q69" s="1" t="s">
        <v>314</v>
      </c>
      <c r="R69" s="1" t="s">
        <v>325</v>
      </c>
      <c r="S69" s="12" t="s">
        <v>406</v>
      </c>
      <c r="T69" s="19" t="s">
        <v>655</v>
      </c>
      <c r="U69" s="1" t="s">
        <v>329</v>
      </c>
      <c r="V69" s="1" t="s">
        <v>428</v>
      </c>
      <c r="W69" s="1" t="s">
        <v>428</v>
      </c>
      <c r="AB69" s="10" t="s">
        <v>656</v>
      </c>
      <c r="AC69" s="2" t="s">
        <v>657</v>
      </c>
    </row>
    <row r="70" spans="13:29" x14ac:dyDescent="0.3">
      <c r="M70" s="10"/>
      <c r="O70" s="1">
        <v>12</v>
      </c>
      <c r="P70" s="1" t="s">
        <v>311</v>
      </c>
      <c r="Q70" s="1" t="s">
        <v>325</v>
      </c>
      <c r="R70" s="1" t="s">
        <v>314</v>
      </c>
      <c r="S70" s="12" t="s">
        <v>311</v>
      </c>
      <c r="T70" s="7" t="s">
        <v>658</v>
      </c>
      <c r="U70" s="1" t="s">
        <v>317</v>
      </c>
      <c r="V70" s="1" t="s">
        <v>326</v>
      </c>
      <c r="W70" s="1" t="s">
        <v>385</v>
      </c>
      <c r="X70" s="1" t="s">
        <v>320</v>
      </c>
      <c r="Y70" s="1" t="s">
        <v>320</v>
      </c>
      <c r="AB70" s="10" t="s">
        <v>659</v>
      </c>
      <c r="AC70" s="2" t="s">
        <v>660</v>
      </c>
    </row>
    <row r="71" spans="13:29" x14ac:dyDescent="0.3">
      <c r="M71" s="10"/>
      <c r="O71" s="1">
        <v>93</v>
      </c>
      <c r="P71" s="1" t="s">
        <v>314</v>
      </c>
      <c r="Q71" s="1" t="s">
        <v>325</v>
      </c>
      <c r="R71" s="1" t="s">
        <v>338</v>
      </c>
      <c r="S71" s="12" t="s">
        <v>406</v>
      </c>
      <c r="T71" s="7" t="s">
        <v>661</v>
      </c>
      <c r="U71" s="1" t="s">
        <v>329</v>
      </c>
      <c r="V71" s="1" t="s">
        <v>330</v>
      </c>
      <c r="W71" s="1" t="s">
        <v>361</v>
      </c>
      <c r="X71" s="1" t="s">
        <v>662</v>
      </c>
      <c r="AB71" s="10" t="s">
        <v>663</v>
      </c>
      <c r="AC71" s="2" t="s">
        <v>664</v>
      </c>
    </row>
    <row r="72" spans="13:29" x14ac:dyDescent="0.3">
      <c r="M72" s="10"/>
      <c r="O72" s="1">
        <v>48</v>
      </c>
      <c r="P72" s="1" t="s">
        <v>325</v>
      </c>
      <c r="Q72" s="1" t="s">
        <v>311</v>
      </c>
      <c r="R72" s="1" t="s">
        <v>311</v>
      </c>
      <c r="S72" s="12" t="s">
        <v>311</v>
      </c>
      <c r="T72" s="7" t="s">
        <v>665</v>
      </c>
      <c r="U72" s="1" t="s">
        <v>337</v>
      </c>
      <c r="V72" s="1" t="s">
        <v>379</v>
      </c>
      <c r="W72" s="1" t="s">
        <v>462</v>
      </c>
      <c r="X72" s="1" t="s">
        <v>320</v>
      </c>
      <c r="AB72" s="10" t="s">
        <v>666</v>
      </c>
      <c r="AC72" s="2" t="s">
        <v>667</v>
      </c>
    </row>
    <row r="73" spans="13:29" x14ac:dyDescent="0.3">
      <c r="M73" s="10"/>
      <c r="O73" s="1">
        <v>125</v>
      </c>
      <c r="P73" s="1" t="s">
        <v>314</v>
      </c>
      <c r="Q73" s="1" t="s">
        <v>314</v>
      </c>
      <c r="R73" s="1" t="s">
        <v>325</v>
      </c>
      <c r="S73" s="12" t="s">
        <v>315</v>
      </c>
      <c r="T73" s="8" t="s">
        <v>668</v>
      </c>
      <c r="U73" s="1" t="s">
        <v>329</v>
      </c>
      <c r="V73" s="1" t="s">
        <v>428</v>
      </c>
      <c r="W73" s="1" t="s">
        <v>470</v>
      </c>
      <c r="X73" s="1" t="s">
        <v>320</v>
      </c>
      <c r="AB73" s="10" t="s">
        <v>669</v>
      </c>
      <c r="AC73" s="2" t="s">
        <v>670</v>
      </c>
    </row>
    <row r="74" spans="13:29" x14ac:dyDescent="0.3">
      <c r="M74" s="10"/>
      <c r="O74" s="1">
        <v>105</v>
      </c>
      <c r="P74" s="1" t="s">
        <v>314</v>
      </c>
      <c r="Q74" s="1" t="s">
        <v>338</v>
      </c>
      <c r="R74" s="1" t="s">
        <v>325</v>
      </c>
      <c r="S74" s="12" t="s">
        <v>311</v>
      </c>
      <c r="T74" s="7" t="s">
        <v>671</v>
      </c>
      <c r="U74" s="1" t="s">
        <v>329</v>
      </c>
      <c r="V74" s="1" t="s">
        <v>371</v>
      </c>
      <c r="W74" s="1" t="s">
        <v>372</v>
      </c>
      <c r="X74" s="1" t="s">
        <v>320</v>
      </c>
      <c r="Y74" s="1" t="s">
        <v>320</v>
      </c>
      <c r="AB74" s="10" t="s">
        <v>672</v>
      </c>
      <c r="AC74" s="2" t="s">
        <v>673</v>
      </c>
    </row>
    <row r="75" spans="13:29" x14ac:dyDescent="0.3">
      <c r="M75" s="10"/>
      <c r="O75" s="1">
        <v>109</v>
      </c>
      <c r="P75" s="1" t="s">
        <v>314</v>
      </c>
      <c r="Q75" s="1" t="s">
        <v>338</v>
      </c>
      <c r="R75" s="1" t="s">
        <v>325</v>
      </c>
      <c r="S75" s="12" t="s">
        <v>315</v>
      </c>
      <c r="T75" s="7" t="s">
        <v>674</v>
      </c>
      <c r="U75" s="1" t="s">
        <v>329</v>
      </c>
      <c r="V75" s="1" t="s">
        <v>371</v>
      </c>
      <c r="W75" s="1" t="s">
        <v>372</v>
      </c>
      <c r="X75" s="1" t="s">
        <v>534</v>
      </c>
      <c r="Y75" s="1" t="s">
        <v>675</v>
      </c>
      <c r="AB75" s="10" t="s">
        <v>676</v>
      </c>
      <c r="AC75" s="2" t="s">
        <v>677</v>
      </c>
    </row>
    <row r="76" spans="13:29" x14ac:dyDescent="0.3">
      <c r="M76" s="10"/>
      <c r="O76" s="1">
        <v>16</v>
      </c>
      <c r="P76" s="1" t="s">
        <v>311</v>
      </c>
      <c r="Q76" s="1" t="s">
        <v>314</v>
      </c>
      <c r="R76" s="1" t="s">
        <v>311</v>
      </c>
      <c r="S76" s="12" t="s">
        <v>311</v>
      </c>
      <c r="T76" s="8" t="s">
        <v>678</v>
      </c>
      <c r="U76" s="1" t="s">
        <v>317</v>
      </c>
      <c r="V76" s="1" t="s">
        <v>318</v>
      </c>
      <c r="W76" s="1" t="s">
        <v>319</v>
      </c>
      <c r="X76" s="1" t="s">
        <v>679</v>
      </c>
      <c r="Y76" s="1" t="s">
        <v>320</v>
      </c>
      <c r="AB76" s="10" t="s">
        <v>680</v>
      </c>
      <c r="AC76" s="2" t="s">
        <v>681</v>
      </c>
    </row>
    <row r="77" spans="13:29" x14ac:dyDescent="0.3">
      <c r="M77" s="10"/>
      <c r="O77" s="1">
        <v>15</v>
      </c>
      <c r="P77" s="1" t="s">
        <v>311</v>
      </c>
      <c r="Q77" s="1" t="s">
        <v>338</v>
      </c>
      <c r="R77" s="1" t="s">
        <v>311</v>
      </c>
      <c r="S77" s="12" t="s">
        <v>311</v>
      </c>
      <c r="T77" s="7" t="s">
        <v>682</v>
      </c>
      <c r="U77" s="1" t="s">
        <v>317</v>
      </c>
      <c r="V77" s="1" t="s">
        <v>339</v>
      </c>
      <c r="W77" s="1" t="s">
        <v>402</v>
      </c>
      <c r="X77" s="1" t="s">
        <v>683</v>
      </c>
      <c r="AB77" s="10" t="s">
        <v>684</v>
      </c>
      <c r="AC77" s="2" t="s">
        <v>685</v>
      </c>
    </row>
    <row r="78" spans="13:29" x14ac:dyDescent="0.3">
      <c r="M78" s="10"/>
      <c r="P78" s="1" t="s">
        <v>338</v>
      </c>
      <c r="Q78" s="1" t="s">
        <v>325</v>
      </c>
      <c r="R78" s="1" t="s">
        <v>338</v>
      </c>
      <c r="S78" s="12" t="s">
        <v>338</v>
      </c>
      <c r="T78" s="7" t="s">
        <v>686</v>
      </c>
      <c r="U78" s="1" t="s">
        <v>347</v>
      </c>
      <c r="V78" s="1" t="s">
        <v>401</v>
      </c>
      <c r="W78" s="1" t="s">
        <v>501</v>
      </c>
      <c r="X78" s="1" t="s">
        <v>501</v>
      </c>
      <c r="AB78" s="10" t="s">
        <v>687</v>
      </c>
      <c r="AC78" s="2" t="s">
        <v>688</v>
      </c>
    </row>
    <row r="79" spans="13:29" x14ac:dyDescent="0.3">
      <c r="M79" s="10"/>
      <c r="O79" s="1">
        <v>61</v>
      </c>
      <c r="P79" s="1" t="s">
        <v>338</v>
      </c>
      <c r="Q79" s="1" t="s">
        <v>325</v>
      </c>
      <c r="R79" s="1" t="s">
        <v>338</v>
      </c>
      <c r="S79" s="12" t="s">
        <v>325</v>
      </c>
      <c r="T79" s="7" t="s">
        <v>689</v>
      </c>
      <c r="U79" s="1" t="s">
        <v>347</v>
      </c>
      <c r="V79" s="1" t="s">
        <v>401</v>
      </c>
      <c r="W79" s="1" t="s">
        <v>501</v>
      </c>
      <c r="X79" s="1" t="s">
        <v>320</v>
      </c>
      <c r="AB79" s="10" t="s">
        <v>690</v>
      </c>
      <c r="AC79" s="2" t="s">
        <v>691</v>
      </c>
    </row>
    <row r="80" spans="13:29" x14ac:dyDescent="0.3">
      <c r="M80" s="10"/>
      <c r="O80" s="1">
        <v>118</v>
      </c>
      <c r="P80" s="1" t="s">
        <v>314</v>
      </c>
      <c r="Q80" s="1" t="s">
        <v>314</v>
      </c>
      <c r="R80" s="1" t="s">
        <v>338</v>
      </c>
      <c r="S80" s="12" t="s">
        <v>314</v>
      </c>
      <c r="T80" s="8" t="s">
        <v>692</v>
      </c>
      <c r="U80" s="1" t="s">
        <v>329</v>
      </c>
      <c r="V80" s="1" t="s">
        <v>428</v>
      </c>
      <c r="W80" s="1" t="s">
        <v>558</v>
      </c>
      <c r="X80" s="1" t="s">
        <v>320</v>
      </c>
      <c r="Y80" s="1" t="s">
        <v>320</v>
      </c>
      <c r="AB80" s="10" t="s">
        <v>693</v>
      </c>
      <c r="AC80" s="2" t="s">
        <v>694</v>
      </c>
    </row>
    <row r="81" spans="13:29" x14ac:dyDescent="0.3">
      <c r="M81" s="10"/>
      <c r="O81" s="1">
        <v>27</v>
      </c>
      <c r="P81" s="1" t="s">
        <v>311</v>
      </c>
      <c r="Q81" s="1" t="s">
        <v>314</v>
      </c>
      <c r="R81" s="1" t="s">
        <v>338</v>
      </c>
      <c r="S81" s="12" t="s">
        <v>311</v>
      </c>
      <c r="T81" s="7" t="s">
        <v>695</v>
      </c>
      <c r="U81" s="1" t="s">
        <v>317</v>
      </c>
      <c r="V81" s="1" t="s">
        <v>318</v>
      </c>
      <c r="W81" s="1" t="s">
        <v>395</v>
      </c>
      <c r="X81" s="1" t="s">
        <v>696</v>
      </c>
      <c r="Y81" s="1" t="s">
        <v>320</v>
      </c>
      <c r="AB81" s="10" t="s">
        <v>697</v>
      </c>
      <c r="AC81" s="2" t="s">
        <v>698</v>
      </c>
    </row>
    <row r="82" spans="13:29" x14ac:dyDescent="0.3">
      <c r="M82" s="10"/>
      <c r="O82" s="1">
        <v>14</v>
      </c>
      <c r="P82" s="1" t="s">
        <v>311</v>
      </c>
      <c r="Q82" s="1" t="s">
        <v>325</v>
      </c>
      <c r="R82" s="1" t="s">
        <v>315</v>
      </c>
      <c r="S82" s="12" t="s">
        <v>311</v>
      </c>
      <c r="T82" s="8" t="s">
        <v>699</v>
      </c>
      <c r="U82" s="1" t="s">
        <v>317</v>
      </c>
      <c r="V82" s="1" t="s">
        <v>326</v>
      </c>
      <c r="W82" s="1" t="s">
        <v>393</v>
      </c>
      <c r="X82" s="1" t="s">
        <v>700</v>
      </c>
      <c r="Y82" s="1" t="s">
        <v>320</v>
      </c>
      <c r="AB82" s="10" t="s">
        <v>701</v>
      </c>
      <c r="AC82" s="2" t="s">
        <v>702</v>
      </c>
    </row>
    <row r="83" spans="13:29" x14ac:dyDescent="0.3">
      <c r="M83" s="10"/>
      <c r="O83" s="1">
        <v>92</v>
      </c>
      <c r="P83" s="1" t="s">
        <v>314</v>
      </c>
      <c r="Q83" s="1" t="s">
        <v>325</v>
      </c>
      <c r="R83" s="1" t="s">
        <v>338</v>
      </c>
      <c r="S83" s="12" t="s">
        <v>399</v>
      </c>
      <c r="T83" s="7" t="s">
        <v>703</v>
      </c>
      <c r="U83" s="1" t="s">
        <v>329</v>
      </c>
      <c r="V83" s="1" t="s">
        <v>330</v>
      </c>
      <c r="W83" s="1" t="s">
        <v>361</v>
      </c>
      <c r="X83" s="1" t="s">
        <v>572</v>
      </c>
      <c r="Y83" s="1" t="s">
        <v>320</v>
      </c>
      <c r="AB83" s="10" t="s">
        <v>704</v>
      </c>
      <c r="AC83" s="2" t="s">
        <v>705</v>
      </c>
    </row>
    <row r="84" spans="13:29" x14ac:dyDescent="0.3">
      <c r="O84" s="1">
        <v>49</v>
      </c>
      <c r="P84" s="1" t="s">
        <v>325</v>
      </c>
      <c r="Q84" s="1" t="s">
        <v>311</v>
      </c>
      <c r="R84" s="1" t="s">
        <v>325</v>
      </c>
      <c r="S84" s="12" t="s">
        <v>311</v>
      </c>
      <c r="T84" s="7" t="s">
        <v>706</v>
      </c>
      <c r="U84" s="1" t="s">
        <v>337</v>
      </c>
      <c r="V84" s="1" t="s">
        <v>379</v>
      </c>
      <c r="W84" s="1" t="s">
        <v>380</v>
      </c>
      <c r="X84" s="1" t="s">
        <v>707</v>
      </c>
      <c r="Y84" s="1" t="s">
        <v>320</v>
      </c>
      <c r="AB84" s="10" t="s">
        <v>708</v>
      </c>
      <c r="AC84" s="2" t="s">
        <v>709</v>
      </c>
    </row>
    <row r="85" spans="13:29" x14ac:dyDescent="0.3">
      <c r="O85" s="1">
        <v>55</v>
      </c>
      <c r="P85" s="1" t="s">
        <v>338</v>
      </c>
      <c r="Q85" s="1" t="s">
        <v>311</v>
      </c>
      <c r="R85" s="1" t="s">
        <v>311</v>
      </c>
      <c r="S85" s="12" t="s">
        <v>338</v>
      </c>
      <c r="T85" s="7" t="s">
        <v>710</v>
      </c>
      <c r="U85" s="1" t="s">
        <v>347</v>
      </c>
      <c r="V85" s="1" t="s">
        <v>392</v>
      </c>
      <c r="W85" s="1" t="s">
        <v>464</v>
      </c>
      <c r="X85" s="1" t="s">
        <v>711</v>
      </c>
      <c r="Y85" s="1" t="s">
        <v>320</v>
      </c>
      <c r="AB85" s="10" t="s">
        <v>712</v>
      </c>
      <c r="AC85" s="2" t="s">
        <v>713</v>
      </c>
    </row>
    <row r="86" spans="13:29" x14ac:dyDescent="0.3">
      <c r="O86" s="1">
        <v>82</v>
      </c>
      <c r="P86" s="1" t="s">
        <v>314</v>
      </c>
      <c r="Q86" s="1" t="s">
        <v>325</v>
      </c>
      <c r="R86" s="1" t="s">
        <v>314</v>
      </c>
      <c r="S86" s="12" t="s">
        <v>325</v>
      </c>
      <c r="T86" s="8" t="s">
        <v>714</v>
      </c>
      <c r="U86" s="1" t="s">
        <v>329</v>
      </c>
      <c r="V86" s="1" t="s">
        <v>330</v>
      </c>
      <c r="W86" s="1" t="s">
        <v>331</v>
      </c>
      <c r="X86" s="1" t="s">
        <v>332</v>
      </c>
      <c r="AB86" s="10" t="s">
        <v>715</v>
      </c>
      <c r="AC86" s="2" t="s">
        <v>716</v>
      </c>
    </row>
    <row r="87" spans="13:29" x14ac:dyDescent="0.3">
      <c r="O87" s="1">
        <v>30</v>
      </c>
      <c r="P87" s="1" t="s">
        <v>311</v>
      </c>
      <c r="Q87" s="1" t="s">
        <v>314</v>
      </c>
      <c r="R87" s="1" t="s">
        <v>314</v>
      </c>
      <c r="S87" s="12" t="s">
        <v>311</v>
      </c>
      <c r="T87" s="7" t="s">
        <v>717</v>
      </c>
      <c r="U87" s="1" t="s">
        <v>317</v>
      </c>
      <c r="V87" s="1" t="s">
        <v>318</v>
      </c>
      <c r="W87" s="1" t="s">
        <v>429</v>
      </c>
      <c r="X87" s="1" t="s">
        <v>320</v>
      </c>
      <c r="Y87" s="1" t="s">
        <v>718</v>
      </c>
      <c r="AB87" s="10" t="s">
        <v>719</v>
      </c>
      <c r="AC87" s="2" t="s">
        <v>720</v>
      </c>
    </row>
    <row r="88" spans="13:29" x14ac:dyDescent="0.3">
      <c r="O88" s="1">
        <v>67</v>
      </c>
      <c r="P88" s="1" t="s">
        <v>314</v>
      </c>
      <c r="Q88" s="1" t="s">
        <v>311</v>
      </c>
      <c r="R88" s="1" t="s">
        <v>311</v>
      </c>
      <c r="S88" s="12" t="s">
        <v>348</v>
      </c>
      <c r="T88" s="8" t="s">
        <v>721</v>
      </c>
      <c r="U88" s="1" t="s">
        <v>329</v>
      </c>
      <c r="V88" s="1" t="s">
        <v>408</v>
      </c>
      <c r="W88" s="1" t="s">
        <v>431</v>
      </c>
      <c r="X88" s="1" t="s">
        <v>722</v>
      </c>
      <c r="AB88" s="10" t="s">
        <v>723</v>
      </c>
      <c r="AC88" s="2" t="s">
        <v>724</v>
      </c>
    </row>
    <row r="89" spans="13:29" x14ac:dyDescent="0.3">
      <c r="P89" s="1" t="s">
        <v>314</v>
      </c>
      <c r="Q89" s="1" t="s">
        <v>325</v>
      </c>
      <c r="R89" s="1" t="s">
        <v>314</v>
      </c>
      <c r="S89" s="12" t="s">
        <v>315</v>
      </c>
      <c r="T89" s="7" t="s">
        <v>725</v>
      </c>
      <c r="U89" s="1" t="s">
        <v>329</v>
      </c>
      <c r="V89" s="1" t="s">
        <v>330</v>
      </c>
      <c r="W89" s="1" t="s">
        <v>361</v>
      </c>
      <c r="X89" s="1" t="s">
        <v>361</v>
      </c>
      <c r="Y89" s="1" t="s">
        <v>320</v>
      </c>
      <c r="AB89" s="10" t="s">
        <v>726</v>
      </c>
      <c r="AC89" s="2" t="s">
        <v>727</v>
      </c>
    </row>
    <row r="90" spans="13:29" x14ac:dyDescent="0.3">
      <c r="O90" s="1">
        <v>35</v>
      </c>
      <c r="P90" s="1" t="s">
        <v>311</v>
      </c>
      <c r="Q90" s="1" t="s">
        <v>315</v>
      </c>
      <c r="R90" s="1" t="s">
        <v>311</v>
      </c>
      <c r="S90" s="12" t="s">
        <v>338</v>
      </c>
      <c r="T90" s="8" t="s">
        <v>728</v>
      </c>
      <c r="U90" s="1" t="s">
        <v>317</v>
      </c>
      <c r="V90" s="1" t="s">
        <v>358</v>
      </c>
      <c r="W90" s="1" t="s">
        <v>422</v>
      </c>
      <c r="X90" s="1" t="s">
        <v>729</v>
      </c>
      <c r="AB90" s="10" t="s">
        <v>730</v>
      </c>
      <c r="AC90" s="2" t="s">
        <v>731</v>
      </c>
    </row>
    <row r="91" spans="13:29" x14ac:dyDescent="0.3">
      <c r="P91" s="1" t="s">
        <v>311</v>
      </c>
      <c r="Q91" s="1" t="s">
        <v>325</v>
      </c>
      <c r="R91" s="1" t="s">
        <v>315</v>
      </c>
      <c r="S91" s="12" t="s">
        <v>325</v>
      </c>
      <c r="T91" s="7" t="s">
        <v>732</v>
      </c>
      <c r="U91" s="1" t="s">
        <v>317</v>
      </c>
      <c r="V91" s="1" t="s">
        <v>326</v>
      </c>
      <c r="W91" s="1" t="s">
        <v>393</v>
      </c>
      <c r="Y91" s="1" t="s">
        <v>320</v>
      </c>
      <c r="AB91" s="10" t="s">
        <v>733</v>
      </c>
      <c r="AC91" s="2" t="s">
        <v>734</v>
      </c>
    </row>
    <row r="92" spans="13:29" x14ac:dyDescent="0.3">
      <c r="O92" s="1">
        <v>9</v>
      </c>
      <c r="P92" s="1" t="s">
        <v>311</v>
      </c>
      <c r="Q92" s="1" t="s">
        <v>325</v>
      </c>
      <c r="R92" s="1" t="s">
        <v>311</v>
      </c>
      <c r="S92" s="12" t="s">
        <v>314</v>
      </c>
      <c r="T92" s="7" t="s">
        <v>735</v>
      </c>
      <c r="U92" s="1" t="s">
        <v>317</v>
      </c>
      <c r="V92" s="1" t="s">
        <v>326</v>
      </c>
      <c r="W92" s="1" t="s">
        <v>359</v>
      </c>
      <c r="X92" s="1" t="s">
        <v>736</v>
      </c>
      <c r="Y92" s="1" t="s">
        <v>320</v>
      </c>
      <c r="AB92" s="10" t="s">
        <v>737</v>
      </c>
      <c r="AC92" s="2" t="s">
        <v>738</v>
      </c>
    </row>
    <row r="93" spans="13:29" x14ac:dyDescent="0.3">
      <c r="O93" s="1">
        <v>110</v>
      </c>
      <c r="P93" s="1" t="s">
        <v>314</v>
      </c>
      <c r="Q93" s="1" t="s">
        <v>338</v>
      </c>
      <c r="R93" s="1" t="s">
        <v>325</v>
      </c>
      <c r="S93" s="12" t="s">
        <v>367</v>
      </c>
      <c r="T93" s="20" t="s">
        <v>739</v>
      </c>
      <c r="U93" s="1" t="s">
        <v>329</v>
      </c>
      <c r="V93" s="1" t="s">
        <v>371</v>
      </c>
      <c r="W93" s="1" t="s">
        <v>372</v>
      </c>
      <c r="X93" s="1" t="s">
        <v>534</v>
      </c>
      <c r="Y93" s="1" t="s">
        <v>740</v>
      </c>
      <c r="AB93" s="10" t="s">
        <v>741</v>
      </c>
      <c r="AC93" s="2" t="s">
        <v>742</v>
      </c>
    </row>
    <row r="94" spans="13:29" x14ac:dyDescent="0.3">
      <c r="O94" s="1">
        <v>62</v>
      </c>
      <c r="P94" s="1" t="s">
        <v>314</v>
      </c>
      <c r="Q94" s="1" t="s">
        <v>311</v>
      </c>
      <c r="R94" s="1" t="s">
        <v>311</v>
      </c>
      <c r="S94" s="12" t="s">
        <v>399</v>
      </c>
      <c r="T94" s="8" t="s">
        <v>743</v>
      </c>
      <c r="U94" s="1" t="s">
        <v>329</v>
      </c>
      <c r="V94" s="1" t="s">
        <v>408</v>
      </c>
      <c r="W94" s="1" t="s">
        <v>431</v>
      </c>
      <c r="X94" s="1" t="s">
        <v>518</v>
      </c>
      <c r="Y94" s="1" t="s">
        <v>320</v>
      </c>
      <c r="AB94" s="10" t="s">
        <v>744</v>
      </c>
      <c r="AC94" s="2" t="s">
        <v>745</v>
      </c>
    </row>
    <row r="95" spans="13:29" x14ac:dyDescent="0.3">
      <c r="O95" s="1">
        <v>19</v>
      </c>
      <c r="P95" s="1" t="s">
        <v>311</v>
      </c>
      <c r="Q95" s="1" t="s">
        <v>314</v>
      </c>
      <c r="R95" s="1" t="s">
        <v>311</v>
      </c>
      <c r="S95" s="12" t="s">
        <v>314</v>
      </c>
      <c r="T95" s="8" t="s">
        <v>746</v>
      </c>
      <c r="U95" s="1" t="s">
        <v>317</v>
      </c>
      <c r="V95" s="1" t="s">
        <v>318</v>
      </c>
      <c r="W95" s="1" t="s">
        <v>319</v>
      </c>
      <c r="X95" s="1" t="s">
        <v>679</v>
      </c>
      <c r="Y95" s="1" t="s">
        <v>320</v>
      </c>
      <c r="AB95" s="10" t="s">
        <v>747</v>
      </c>
      <c r="AC95" s="2" t="s">
        <v>748</v>
      </c>
    </row>
    <row r="96" spans="13:29" x14ac:dyDescent="0.3">
      <c r="O96" s="1">
        <v>88</v>
      </c>
      <c r="P96" s="1" t="s">
        <v>314</v>
      </c>
      <c r="Q96" s="1" t="s">
        <v>325</v>
      </c>
      <c r="R96" s="1" t="s">
        <v>338</v>
      </c>
      <c r="S96" s="12" t="s">
        <v>314</v>
      </c>
      <c r="T96" s="7" t="s">
        <v>749</v>
      </c>
      <c r="U96" s="1" t="s">
        <v>329</v>
      </c>
      <c r="V96" s="1" t="s">
        <v>330</v>
      </c>
      <c r="W96" s="1" t="s">
        <v>361</v>
      </c>
      <c r="X96" s="1" t="s">
        <v>542</v>
      </c>
      <c r="AB96" s="10" t="s">
        <v>750</v>
      </c>
      <c r="AC96" s="2" t="s">
        <v>751</v>
      </c>
    </row>
    <row r="97" spans="15:29" x14ac:dyDescent="0.3">
      <c r="O97" s="1">
        <v>96</v>
      </c>
      <c r="P97" s="1" t="s">
        <v>314</v>
      </c>
      <c r="Q97" s="1" t="s">
        <v>325</v>
      </c>
      <c r="R97" s="1" t="s">
        <v>315</v>
      </c>
      <c r="S97" s="12" t="s">
        <v>338</v>
      </c>
      <c r="T97" s="8" t="s">
        <v>752</v>
      </c>
      <c r="U97" s="1" t="s">
        <v>329</v>
      </c>
      <c r="V97" s="1" t="s">
        <v>330</v>
      </c>
      <c r="W97" s="1" t="s">
        <v>342</v>
      </c>
      <c r="X97" s="1" t="s">
        <v>320</v>
      </c>
      <c r="Y97" s="1" t="s">
        <v>320</v>
      </c>
      <c r="AB97" s="10" t="s">
        <v>753</v>
      </c>
      <c r="AC97" s="2" t="s">
        <v>754</v>
      </c>
    </row>
    <row r="98" spans="15:29" x14ac:dyDescent="0.3">
      <c r="O98" s="1">
        <v>101</v>
      </c>
      <c r="P98" s="1" t="s">
        <v>314</v>
      </c>
      <c r="Q98" s="1" t="s">
        <v>338</v>
      </c>
      <c r="R98" s="1" t="s">
        <v>311</v>
      </c>
      <c r="S98" s="12" t="s">
        <v>338</v>
      </c>
      <c r="T98" s="8" t="s">
        <v>755</v>
      </c>
      <c r="U98" s="1" t="s">
        <v>329</v>
      </c>
      <c r="V98" s="1" t="s">
        <v>371</v>
      </c>
      <c r="W98" s="1" t="s">
        <v>416</v>
      </c>
      <c r="X98" s="1" t="s">
        <v>756</v>
      </c>
      <c r="Y98" s="1" t="s">
        <v>320</v>
      </c>
      <c r="AB98" s="10" t="s">
        <v>757</v>
      </c>
      <c r="AC98" s="2" t="s">
        <v>758</v>
      </c>
    </row>
    <row r="99" spans="15:29" x14ac:dyDescent="0.3">
      <c r="O99" s="1">
        <v>58</v>
      </c>
      <c r="P99" s="1" t="s">
        <v>338</v>
      </c>
      <c r="Q99" s="1" t="s">
        <v>325</v>
      </c>
      <c r="R99" s="1" t="s">
        <v>325</v>
      </c>
      <c r="S99" s="12" t="s">
        <v>311</v>
      </c>
      <c r="T99" s="20" t="s">
        <v>759</v>
      </c>
      <c r="U99" s="1" t="s">
        <v>347</v>
      </c>
      <c r="V99" s="1" t="s">
        <v>401</v>
      </c>
      <c r="W99" s="1" t="s">
        <v>496</v>
      </c>
      <c r="X99" s="1" t="s">
        <v>760</v>
      </c>
      <c r="AB99" s="10" t="s">
        <v>761</v>
      </c>
      <c r="AC99" s="2" t="s">
        <v>762</v>
      </c>
    </row>
    <row r="100" spans="15:29" x14ac:dyDescent="0.3">
      <c r="O100" s="1">
        <v>37</v>
      </c>
      <c r="P100" s="1" t="s">
        <v>311</v>
      </c>
      <c r="Q100" s="1" t="s">
        <v>367</v>
      </c>
      <c r="R100" s="1" t="s">
        <v>311</v>
      </c>
      <c r="S100" s="12" t="s">
        <v>325</v>
      </c>
      <c r="T100" s="7" t="s">
        <v>763</v>
      </c>
      <c r="U100" s="1" t="s">
        <v>317</v>
      </c>
      <c r="V100" s="1" t="s">
        <v>368</v>
      </c>
      <c r="W100" s="1" t="s">
        <v>443</v>
      </c>
      <c r="X100" s="1" t="s">
        <v>320</v>
      </c>
      <c r="Y100" s="1" t="s">
        <v>320</v>
      </c>
      <c r="AB100" s="10" t="s">
        <v>764</v>
      </c>
      <c r="AC100" s="2" t="s">
        <v>765</v>
      </c>
    </row>
    <row r="101" spans="15:29" x14ac:dyDescent="0.3">
      <c r="O101" s="1">
        <v>50</v>
      </c>
      <c r="P101" s="1" t="s">
        <v>325</v>
      </c>
      <c r="Q101" s="1" t="s">
        <v>311</v>
      </c>
      <c r="R101" s="1" t="s">
        <v>325</v>
      </c>
      <c r="S101" s="12" t="s">
        <v>325</v>
      </c>
      <c r="T101" s="8" t="s">
        <v>766</v>
      </c>
      <c r="U101" s="1" t="s">
        <v>337</v>
      </c>
      <c r="V101" s="1" t="s">
        <v>379</v>
      </c>
      <c r="W101" s="1" t="s">
        <v>380</v>
      </c>
      <c r="X101" s="1" t="s">
        <v>707</v>
      </c>
      <c r="AB101" s="10" t="s">
        <v>767</v>
      </c>
      <c r="AC101" s="2" t="s">
        <v>768</v>
      </c>
    </row>
    <row r="102" spans="15:29" x14ac:dyDescent="0.3">
      <c r="O102" s="1">
        <v>77</v>
      </c>
      <c r="P102" s="1" t="s">
        <v>314</v>
      </c>
      <c r="Q102" s="1" t="s">
        <v>325</v>
      </c>
      <c r="R102" s="1" t="s">
        <v>325</v>
      </c>
      <c r="S102" s="12" t="s">
        <v>325</v>
      </c>
      <c r="T102" s="7" t="s">
        <v>769</v>
      </c>
      <c r="U102" s="1" t="s">
        <v>329</v>
      </c>
      <c r="V102" s="1" t="s">
        <v>330</v>
      </c>
      <c r="W102" s="1" t="s">
        <v>523</v>
      </c>
      <c r="X102" s="1" t="s">
        <v>320</v>
      </c>
      <c r="AB102" s="10" t="s">
        <v>770</v>
      </c>
      <c r="AC102" s="2" t="s">
        <v>771</v>
      </c>
    </row>
    <row r="103" spans="15:29" x14ac:dyDescent="0.3">
      <c r="O103" s="1">
        <v>97</v>
      </c>
      <c r="P103" s="1" t="s">
        <v>314</v>
      </c>
      <c r="Q103" s="1" t="s">
        <v>325</v>
      </c>
      <c r="R103" s="1" t="s">
        <v>315</v>
      </c>
      <c r="S103" s="12" t="s">
        <v>314</v>
      </c>
      <c r="T103" s="8" t="s">
        <v>772</v>
      </c>
      <c r="U103" s="1" t="s">
        <v>329</v>
      </c>
      <c r="V103" s="1" t="s">
        <v>330</v>
      </c>
      <c r="W103" s="1" t="s">
        <v>342</v>
      </c>
      <c r="X103" s="1" t="s">
        <v>320</v>
      </c>
      <c r="AB103" s="10" t="s">
        <v>773</v>
      </c>
      <c r="AC103" s="2" t="s">
        <v>774</v>
      </c>
    </row>
    <row r="104" spans="15:29" x14ac:dyDescent="0.3">
      <c r="O104" s="1">
        <v>98</v>
      </c>
      <c r="P104" s="1" t="s">
        <v>314</v>
      </c>
      <c r="Q104" s="1" t="s">
        <v>325</v>
      </c>
      <c r="R104" s="1" t="s">
        <v>315</v>
      </c>
      <c r="S104" s="12" t="s">
        <v>315</v>
      </c>
      <c r="T104" s="8" t="s">
        <v>775</v>
      </c>
      <c r="U104" s="1" t="s">
        <v>329</v>
      </c>
      <c r="V104" s="1" t="s">
        <v>330</v>
      </c>
      <c r="W104" s="1" t="s">
        <v>342</v>
      </c>
      <c r="X104" s="1" t="s">
        <v>320</v>
      </c>
      <c r="Y104" s="1" t="s">
        <v>320</v>
      </c>
      <c r="AB104" s="10" t="s">
        <v>776</v>
      </c>
      <c r="AC104" s="2" t="s">
        <v>777</v>
      </c>
    </row>
    <row r="105" spans="15:29" x14ac:dyDescent="0.3">
      <c r="O105" s="1">
        <v>25</v>
      </c>
      <c r="P105" s="1" t="s">
        <v>311</v>
      </c>
      <c r="Q105" s="1" t="s">
        <v>314</v>
      </c>
      <c r="R105" s="1" t="s">
        <v>325</v>
      </c>
      <c r="S105" s="12" t="s">
        <v>314</v>
      </c>
      <c r="T105" s="8" t="s">
        <v>778</v>
      </c>
      <c r="U105" s="1" t="s">
        <v>317</v>
      </c>
      <c r="V105" s="1" t="s">
        <v>318</v>
      </c>
      <c r="W105" s="1" t="s">
        <v>387</v>
      </c>
      <c r="X105" s="1" t="s">
        <v>481</v>
      </c>
      <c r="Y105" s="1" t="s">
        <v>320</v>
      </c>
      <c r="AB105" s="10" t="s">
        <v>779</v>
      </c>
      <c r="AC105" s="2" t="s">
        <v>780</v>
      </c>
    </row>
    <row r="106" spans="15:29" x14ac:dyDescent="0.3">
      <c r="O106" s="1">
        <v>46</v>
      </c>
      <c r="P106" s="1" t="s">
        <v>311</v>
      </c>
      <c r="Q106" s="1" t="s">
        <v>348</v>
      </c>
      <c r="R106" s="1" t="s">
        <v>325</v>
      </c>
      <c r="S106" s="12" t="s">
        <v>315</v>
      </c>
      <c r="T106" s="7" t="s">
        <v>781</v>
      </c>
      <c r="U106" s="1" t="s">
        <v>317</v>
      </c>
      <c r="V106" s="1" t="s">
        <v>350</v>
      </c>
      <c r="W106" s="1" t="s">
        <v>410</v>
      </c>
      <c r="X106" s="1" t="s">
        <v>579</v>
      </c>
      <c r="Y106" s="1" t="s">
        <v>320</v>
      </c>
      <c r="AB106" s="10" t="s">
        <v>782</v>
      </c>
      <c r="AC106" s="2" t="s">
        <v>783</v>
      </c>
    </row>
    <row r="107" spans="15:29" x14ac:dyDescent="0.3">
      <c r="O107" s="1">
        <v>116</v>
      </c>
      <c r="P107" s="1" t="s">
        <v>314</v>
      </c>
      <c r="Q107" s="1" t="s">
        <v>314</v>
      </c>
      <c r="R107" s="1" t="s">
        <v>311</v>
      </c>
      <c r="S107" s="12" t="s">
        <v>338</v>
      </c>
      <c r="T107" s="8" t="s">
        <v>784</v>
      </c>
      <c r="U107" s="1" t="s">
        <v>329</v>
      </c>
      <c r="V107" s="1" t="s">
        <v>428</v>
      </c>
      <c r="W107" s="1" t="s">
        <v>513</v>
      </c>
      <c r="X107" s="1" t="s">
        <v>530</v>
      </c>
      <c r="AB107" s="10" t="s">
        <v>785</v>
      </c>
      <c r="AC107" s="2" t="s">
        <v>786</v>
      </c>
    </row>
    <row r="108" spans="15:29" x14ac:dyDescent="0.3">
      <c r="O108" s="1">
        <v>42</v>
      </c>
      <c r="P108" s="1" t="s">
        <v>311</v>
      </c>
      <c r="Q108" s="1" t="s">
        <v>348</v>
      </c>
      <c r="R108" s="1" t="s">
        <v>325</v>
      </c>
      <c r="S108" s="12" t="s">
        <v>311</v>
      </c>
      <c r="T108" s="8" t="s">
        <v>787</v>
      </c>
      <c r="U108" s="1" t="s">
        <v>317</v>
      </c>
      <c r="V108" s="1" t="s">
        <v>350</v>
      </c>
      <c r="W108" s="1" t="s">
        <v>410</v>
      </c>
      <c r="X108" s="1" t="s">
        <v>320</v>
      </c>
      <c r="AB108" s="10" t="s">
        <v>788</v>
      </c>
      <c r="AC108" s="2" t="s">
        <v>789</v>
      </c>
    </row>
    <row r="109" spans="15:29" x14ac:dyDescent="0.3">
      <c r="O109" s="1">
        <v>106</v>
      </c>
      <c r="P109" s="1" t="s">
        <v>314</v>
      </c>
      <c r="Q109" s="1" t="s">
        <v>338</v>
      </c>
      <c r="R109" s="1" t="s">
        <v>325</v>
      </c>
      <c r="S109" s="12" t="s">
        <v>325</v>
      </c>
      <c r="T109" s="8" t="s">
        <v>790</v>
      </c>
      <c r="U109" s="1" t="s">
        <v>329</v>
      </c>
      <c r="V109" s="1" t="s">
        <v>371</v>
      </c>
      <c r="W109" s="1" t="s">
        <v>372</v>
      </c>
      <c r="X109" s="1" t="s">
        <v>320</v>
      </c>
      <c r="Y109" s="1" t="s">
        <v>320</v>
      </c>
      <c r="AB109" s="10" t="s">
        <v>791</v>
      </c>
      <c r="AC109" s="2" t="s">
        <v>792</v>
      </c>
    </row>
    <row r="110" spans="15:29" x14ac:dyDescent="0.3">
      <c r="O110" s="1">
        <v>47</v>
      </c>
      <c r="P110" s="1" t="s">
        <v>311</v>
      </c>
      <c r="Q110" s="1" t="s">
        <v>348</v>
      </c>
      <c r="R110" s="1" t="s">
        <v>325</v>
      </c>
      <c r="S110" s="12" t="s">
        <v>367</v>
      </c>
      <c r="T110" s="8" t="s">
        <v>793</v>
      </c>
      <c r="U110" s="1" t="s">
        <v>317</v>
      </c>
      <c r="V110" s="1" t="s">
        <v>350</v>
      </c>
      <c r="W110" s="1" t="s">
        <v>410</v>
      </c>
      <c r="X110" s="1" t="s">
        <v>579</v>
      </c>
      <c r="Y110" s="1" t="s">
        <v>320</v>
      </c>
      <c r="AB110" s="10" t="s">
        <v>794</v>
      </c>
      <c r="AC110" s="2" t="s">
        <v>795</v>
      </c>
    </row>
    <row r="111" spans="15:29" x14ac:dyDescent="0.3">
      <c r="O111" s="1">
        <v>70</v>
      </c>
      <c r="P111" s="1" t="s">
        <v>314</v>
      </c>
      <c r="Q111" s="1" t="s">
        <v>311</v>
      </c>
      <c r="R111" s="1" t="s">
        <v>311</v>
      </c>
      <c r="S111" s="12" t="s">
        <v>406</v>
      </c>
      <c r="T111" s="8" t="s">
        <v>796</v>
      </c>
      <c r="U111" s="1" t="s">
        <v>329</v>
      </c>
      <c r="V111" s="1" t="s">
        <v>408</v>
      </c>
      <c r="W111" s="1" t="s">
        <v>431</v>
      </c>
      <c r="X111" s="1" t="s">
        <v>609</v>
      </c>
      <c r="Y111" s="1" t="s">
        <v>320</v>
      </c>
      <c r="AB111" s="10" t="s">
        <v>797</v>
      </c>
      <c r="AC111" s="2" t="s">
        <v>798</v>
      </c>
    </row>
    <row r="112" spans="15:29" x14ac:dyDescent="0.3">
      <c r="O112" s="1">
        <v>79</v>
      </c>
      <c r="P112" s="1" t="s">
        <v>314</v>
      </c>
      <c r="Q112" s="1" t="s">
        <v>325</v>
      </c>
      <c r="R112" s="1" t="s">
        <v>325</v>
      </c>
      <c r="S112" s="12" t="s">
        <v>314</v>
      </c>
      <c r="T112" s="8" t="s">
        <v>799</v>
      </c>
      <c r="U112" s="1" t="s">
        <v>329</v>
      </c>
      <c r="V112" s="1" t="s">
        <v>330</v>
      </c>
      <c r="W112" s="1" t="s">
        <v>523</v>
      </c>
      <c r="X112" s="1" t="s">
        <v>637</v>
      </c>
      <c r="Y112" s="1" t="s">
        <v>320</v>
      </c>
      <c r="AB112" s="10" t="s">
        <v>800</v>
      </c>
      <c r="AC112" s="2" t="s">
        <v>801</v>
      </c>
    </row>
    <row r="113" spans="15:29" x14ac:dyDescent="0.3">
      <c r="O113" s="1">
        <v>34</v>
      </c>
      <c r="P113" s="1" t="s">
        <v>311</v>
      </c>
      <c r="Q113" s="1" t="s">
        <v>315</v>
      </c>
      <c r="R113" s="1" t="s">
        <v>311</v>
      </c>
      <c r="S113" s="12" t="s">
        <v>325</v>
      </c>
      <c r="T113" s="7" t="s">
        <v>802</v>
      </c>
      <c r="U113" s="1" t="s">
        <v>317</v>
      </c>
      <c r="V113" s="1" t="s">
        <v>358</v>
      </c>
      <c r="W113" s="1" t="s">
        <v>422</v>
      </c>
      <c r="X113" s="1" t="s">
        <v>803</v>
      </c>
      <c r="Y113" s="1" t="s">
        <v>804</v>
      </c>
      <c r="AB113" s="10" t="s">
        <v>805</v>
      </c>
      <c r="AC113" s="2" t="s">
        <v>806</v>
      </c>
    </row>
    <row r="114" spans="15:29" x14ac:dyDescent="0.3">
      <c r="O114" s="1">
        <v>17</v>
      </c>
      <c r="P114" s="1" t="s">
        <v>311</v>
      </c>
      <c r="Q114" s="1" t="s">
        <v>314</v>
      </c>
      <c r="R114" s="1" t="s">
        <v>311</v>
      </c>
      <c r="S114" s="12" t="s">
        <v>325</v>
      </c>
      <c r="T114" s="8" t="s">
        <v>807</v>
      </c>
      <c r="U114" s="1" t="s">
        <v>317</v>
      </c>
      <c r="V114" s="1" t="s">
        <v>318</v>
      </c>
      <c r="W114" s="1" t="s">
        <v>319</v>
      </c>
      <c r="X114" s="1" t="s">
        <v>679</v>
      </c>
      <c r="AB114" s="10" t="s">
        <v>808</v>
      </c>
      <c r="AC114" s="2" t="s">
        <v>809</v>
      </c>
    </row>
    <row r="115" spans="15:29" x14ac:dyDescent="0.3">
      <c r="P115" s="1" t="s">
        <v>325</v>
      </c>
      <c r="Q115" s="1" t="s">
        <v>311</v>
      </c>
      <c r="R115" s="1" t="s">
        <v>325</v>
      </c>
      <c r="S115" s="12" t="s">
        <v>315</v>
      </c>
      <c r="T115" s="7" t="s">
        <v>810</v>
      </c>
      <c r="U115" s="1" t="s">
        <v>337</v>
      </c>
      <c r="V115" s="1" t="s">
        <v>379</v>
      </c>
      <c r="W115" s="1" t="s">
        <v>380</v>
      </c>
      <c r="AB115" s="10" t="s">
        <v>811</v>
      </c>
      <c r="AC115" s="2" t="s">
        <v>812</v>
      </c>
    </row>
    <row r="116" spans="15:29" x14ac:dyDescent="0.3">
      <c r="O116" s="1">
        <v>119</v>
      </c>
      <c r="P116" s="1" t="s">
        <v>314</v>
      </c>
      <c r="Q116" s="1" t="s">
        <v>314</v>
      </c>
      <c r="R116" s="1" t="s">
        <v>338</v>
      </c>
      <c r="S116" s="12" t="s">
        <v>315</v>
      </c>
      <c r="T116" s="7" t="s">
        <v>813</v>
      </c>
      <c r="U116" s="1" t="s">
        <v>329</v>
      </c>
      <c r="V116" s="1" t="s">
        <v>428</v>
      </c>
      <c r="W116" s="1" t="s">
        <v>558</v>
      </c>
      <c r="X116" s="1" t="s">
        <v>320</v>
      </c>
      <c r="AB116" s="10" t="s">
        <v>814</v>
      </c>
      <c r="AC116" s="2" t="s">
        <v>815</v>
      </c>
    </row>
    <row r="117" spans="15:29" x14ac:dyDescent="0.3">
      <c r="O117" s="1">
        <v>57</v>
      </c>
      <c r="P117" s="1" t="s">
        <v>338</v>
      </c>
      <c r="Q117" s="1" t="s">
        <v>325</v>
      </c>
      <c r="R117" s="1" t="s">
        <v>311</v>
      </c>
      <c r="S117" s="12" t="s">
        <v>311</v>
      </c>
      <c r="T117" s="7" t="s">
        <v>816</v>
      </c>
      <c r="U117" s="1" t="s">
        <v>347</v>
      </c>
      <c r="V117" s="1" t="s">
        <v>401</v>
      </c>
      <c r="W117" s="1" t="s">
        <v>491</v>
      </c>
      <c r="X117" s="1" t="s">
        <v>491</v>
      </c>
      <c r="Y117" s="1" t="s">
        <v>817</v>
      </c>
      <c r="AB117" s="10" t="s">
        <v>818</v>
      </c>
      <c r="AC117" s="2" t="s">
        <v>819</v>
      </c>
    </row>
    <row r="118" spans="15:29" x14ac:dyDescent="0.3">
      <c r="O118" s="1">
        <v>24</v>
      </c>
      <c r="P118" s="1" t="s">
        <v>311</v>
      </c>
      <c r="Q118" s="1" t="s">
        <v>314</v>
      </c>
      <c r="R118" s="1" t="s">
        <v>325</v>
      </c>
      <c r="S118" s="12" t="s">
        <v>338</v>
      </c>
      <c r="T118" s="8" t="s">
        <v>820</v>
      </c>
      <c r="U118" s="1" t="s">
        <v>317</v>
      </c>
      <c r="V118" s="1" t="s">
        <v>318</v>
      </c>
      <c r="W118" s="1" t="s">
        <v>387</v>
      </c>
      <c r="X118" s="1" t="s">
        <v>481</v>
      </c>
      <c r="Y118" s="1" t="s">
        <v>821</v>
      </c>
      <c r="AB118" s="10" t="s">
        <v>822</v>
      </c>
      <c r="AC118" s="2" t="s">
        <v>823</v>
      </c>
    </row>
    <row r="119" spans="15:29" x14ac:dyDescent="0.3">
      <c r="O119" s="1">
        <v>40</v>
      </c>
      <c r="P119" s="1" t="s">
        <v>311</v>
      </c>
      <c r="Q119" s="1" t="s">
        <v>348</v>
      </c>
      <c r="R119" s="1" t="s">
        <v>311</v>
      </c>
      <c r="S119" s="12" t="s">
        <v>311</v>
      </c>
      <c r="T119" s="8" t="s">
        <v>824</v>
      </c>
      <c r="U119" s="1" t="s">
        <v>317</v>
      </c>
      <c r="V119" s="1" t="s">
        <v>350</v>
      </c>
      <c r="W119" s="1" t="s">
        <v>351</v>
      </c>
      <c r="X119" s="1" t="s">
        <v>352</v>
      </c>
      <c r="AB119" s="10" t="s">
        <v>825</v>
      </c>
      <c r="AC119" s="2" t="s">
        <v>826</v>
      </c>
    </row>
    <row r="120" spans="15:29" x14ac:dyDescent="0.3">
      <c r="P120" s="1" t="s">
        <v>314</v>
      </c>
      <c r="Q120" s="1" t="s">
        <v>338</v>
      </c>
      <c r="R120" s="1" t="s">
        <v>311</v>
      </c>
      <c r="S120" s="12" t="s">
        <v>399</v>
      </c>
      <c r="T120" s="8" t="s">
        <v>827</v>
      </c>
      <c r="U120" s="1" t="s">
        <v>329</v>
      </c>
      <c r="V120" s="1" t="s">
        <v>371</v>
      </c>
      <c r="W120" s="1" t="s">
        <v>416</v>
      </c>
      <c r="X120" s="1" t="s">
        <v>828</v>
      </c>
      <c r="Y120" s="1" t="s">
        <v>320</v>
      </c>
      <c r="AB120" s="10" t="s">
        <v>829</v>
      </c>
      <c r="AC120" s="2" t="s">
        <v>830</v>
      </c>
    </row>
    <row r="121" spans="15:29" x14ac:dyDescent="0.3">
      <c r="O121" s="1">
        <v>104</v>
      </c>
      <c r="P121" s="1" t="s">
        <v>314</v>
      </c>
      <c r="Q121" s="1" t="s">
        <v>338</v>
      </c>
      <c r="R121" s="1" t="s">
        <v>311</v>
      </c>
      <c r="S121" s="12" t="s">
        <v>367</v>
      </c>
      <c r="T121" s="8" t="s">
        <v>831</v>
      </c>
      <c r="U121" s="1" t="s">
        <v>329</v>
      </c>
      <c r="V121" s="1" t="s">
        <v>371</v>
      </c>
      <c r="W121" s="1" t="s">
        <v>416</v>
      </c>
      <c r="X121" s="1" t="s">
        <v>633</v>
      </c>
      <c r="AB121" s="10" t="s">
        <v>832</v>
      </c>
      <c r="AC121" s="2" t="s">
        <v>833</v>
      </c>
    </row>
    <row r="122" spans="15:29" x14ac:dyDescent="0.3">
      <c r="O122" s="1">
        <v>52</v>
      </c>
      <c r="P122" s="1" t="s">
        <v>338</v>
      </c>
      <c r="Q122" s="1" t="s">
        <v>311</v>
      </c>
      <c r="R122" s="1" t="s">
        <v>338</v>
      </c>
      <c r="S122" s="12" t="s">
        <v>311</v>
      </c>
      <c r="T122" s="8" t="s">
        <v>834</v>
      </c>
      <c r="U122" s="1" t="s">
        <v>347</v>
      </c>
      <c r="V122" s="1" t="s">
        <v>392</v>
      </c>
      <c r="W122" s="1" t="s">
        <v>486</v>
      </c>
      <c r="Y122" s="1" t="s">
        <v>320</v>
      </c>
      <c r="AB122" s="10" t="s">
        <v>835</v>
      </c>
      <c r="AC122" s="2" t="s">
        <v>836</v>
      </c>
    </row>
    <row r="123" spans="15:29" x14ac:dyDescent="0.3">
      <c r="O123" s="1">
        <v>39</v>
      </c>
      <c r="P123" s="1" t="s">
        <v>311</v>
      </c>
      <c r="Q123" s="1" t="s">
        <v>367</v>
      </c>
      <c r="R123" s="1" t="s">
        <v>311</v>
      </c>
      <c r="S123" s="12" t="s">
        <v>314</v>
      </c>
      <c r="T123" s="8" t="s">
        <v>837</v>
      </c>
      <c r="U123" s="1" t="s">
        <v>317</v>
      </c>
      <c r="V123" s="1" t="s">
        <v>368</v>
      </c>
      <c r="W123" s="1" t="s">
        <v>443</v>
      </c>
      <c r="X123" s="1" t="s">
        <v>538</v>
      </c>
      <c r="AB123" s="10" t="s">
        <v>838</v>
      </c>
      <c r="AC123" s="2" t="s">
        <v>839</v>
      </c>
    </row>
    <row r="124" spans="15:29" x14ac:dyDescent="0.3">
      <c r="P124" s="1" t="s">
        <v>314</v>
      </c>
      <c r="Q124" s="1" t="s">
        <v>325</v>
      </c>
      <c r="R124" s="1" t="s">
        <v>338</v>
      </c>
      <c r="S124" s="12" t="s">
        <v>413</v>
      </c>
      <c r="T124" s="8" t="s">
        <v>840</v>
      </c>
      <c r="U124" s="1" t="s">
        <v>329</v>
      </c>
      <c r="V124" s="1" t="s">
        <v>330</v>
      </c>
      <c r="W124" s="1" t="s">
        <v>331</v>
      </c>
      <c r="X124" s="1" t="s">
        <v>331</v>
      </c>
      <c r="AB124" s="10" t="s">
        <v>841</v>
      </c>
      <c r="AC124" s="2" t="s">
        <v>842</v>
      </c>
    </row>
    <row r="125" spans="15:29" x14ac:dyDescent="0.3">
      <c r="P125" s="1" t="s">
        <v>314</v>
      </c>
      <c r="Q125" s="1" t="s">
        <v>314</v>
      </c>
      <c r="R125" s="1" t="s">
        <v>338</v>
      </c>
      <c r="S125" s="12" t="s">
        <v>348</v>
      </c>
      <c r="T125" s="7" t="s">
        <v>843</v>
      </c>
      <c r="U125" s="1" t="s">
        <v>329</v>
      </c>
      <c r="V125" s="1" t="s">
        <v>428</v>
      </c>
      <c r="W125" s="1" t="s">
        <v>470</v>
      </c>
      <c r="Y125" s="1" t="s">
        <v>844</v>
      </c>
      <c r="AB125" s="10" t="s">
        <v>845</v>
      </c>
      <c r="AC125" s="2" t="s">
        <v>846</v>
      </c>
    </row>
    <row r="126" spans="15:29" x14ac:dyDescent="0.3">
      <c r="O126" s="1">
        <v>18</v>
      </c>
      <c r="P126" s="1" t="s">
        <v>311</v>
      </c>
      <c r="Q126" s="1" t="s">
        <v>314</v>
      </c>
      <c r="R126" s="1" t="s">
        <v>311</v>
      </c>
      <c r="S126" s="12" t="s">
        <v>338</v>
      </c>
      <c r="T126" s="8" t="s">
        <v>847</v>
      </c>
      <c r="U126" s="1" t="s">
        <v>317</v>
      </c>
      <c r="V126" s="1" t="s">
        <v>318</v>
      </c>
      <c r="W126" s="1" t="s">
        <v>319</v>
      </c>
      <c r="X126" s="1" t="s">
        <v>679</v>
      </c>
      <c r="AB126" s="10" t="s">
        <v>848</v>
      </c>
      <c r="AC126" s="2" t="s">
        <v>849</v>
      </c>
    </row>
    <row r="127" spans="15:29" x14ac:dyDescent="0.3">
      <c r="O127" s="1">
        <v>127</v>
      </c>
      <c r="P127" s="1" t="s">
        <v>314</v>
      </c>
      <c r="Q127" s="1" t="s">
        <v>314</v>
      </c>
      <c r="R127" s="1" t="s">
        <v>325</v>
      </c>
      <c r="S127" s="12" t="s">
        <v>348</v>
      </c>
      <c r="T127" s="7" t="s">
        <v>850</v>
      </c>
      <c r="U127" s="1" t="s">
        <v>329</v>
      </c>
      <c r="V127" s="1" t="s">
        <v>428</v>
      </c>
      <c r="W127" s="1" t="s">
        <v>470</v>
      </c>
      <c r="X127" s="1" t="s">
        <v>320</v>
      </c>
      <c r="AB127" s="10" t="s">
        <v>851</v>
      </c>
      <c r="AC127" s="2" t="s">
        <v>852</v>
      </c>
    </row>
    <row r="128" spans="15:29" x14ac:dyDescent="0.3">
      <c r="O128" s="1">
        <v>128</v>
      </c>
      <c r="P128" s="1" t="s">
        <v>314</v>
      </c>
      <c r="Q128" s="1" t="s">
        <v>314</v>
      </c>
      <c r="R128" s="1" t="s">
        <v>325</v>
      </c>
      <c r="S128" s="12" t="s">
        <v>399</v>
      </c>
      <c r="T128" s="8" t="s">
        <v>853</v>
      </c>
      <c r="U128" s="1" t="s">
        <v>329</v>
      </c>
      <c r="V128" s="1" t="s">
        <v>428</v>
      </c>
      <c r="W128" s="1" t="s">
        <v>470</v>
      </c>
      <c r="X128" s="1" t="s">
        <v>320</v>
      </c>
      <c r="Y128" s="1" t="s">
        <v>320</v>
      </c>
      <c r="AB128" s="10" t="s">
        <v>854</v>
      </c>
      <c r="AC128" s="2" t="s">
        <v>855</v>
      </c>
    </row>
    <row r="129" spans="15:29" x14ac:dyDescent="0.3">
      <c r="O129" s="1">
        <v>26</v>
      </c>
      <c r="P129" s="1" t="s">
        <v>311</v>
      </c>
      <c r="Q129" s="1" t="s">
        <v>314</v>
      </c>
      <c r="R129" s="1" t="s">
        <v>325</v>
      </c>
      <c r="S129" s="12" t="s">
        <v>315</v>
      </c>
      <c r="T129" s="7" t="s">
        <v>856</v>
      </c>
      <c r="U129" s="1" t="s">
        <v>317</v>
      </c>
      <c r="V129" s="1" t="s">
        <v>318</v>
      </c>
      <c r="W129" s="1" t="s">
        <v>387</v>
      </c>
      <c r="X129" s="1" t="s">
        <v>857</v>
      </c>
      <c r="AB129" s="10" t="s">
        <v>858</v>
      </c>
      <c r="AC129" s="2" t="s">
        <v>859</v>
      </c>
    </row>
    <row r="130" spans="15:29" x14ac:dyDescent="0.3">
      <c r="O130" s="1">
        <v>60</v>
      </c>
      <c r="P130" s="1" t="s">
        <v>338</v>
      </c>
      <c r="Q130" s="1" t="s">
        <v>325</v>
      </c>
      <c r="R130" s="1" t="s">
        <v>338</v>
      </c>
      <c r="S130" s="12" t="s">
        <v>311</v>
      </c>
      <c r="T130" s="7" t="s">
        <v>860</v>
      </c>
      <c r="U130" s="1" t="s">
        <v>347</v>
      </c>
      <c r="V130" s="1" t="s">
        <v>401</v>
      </c>
      <c r="W130" s="1" t="s">
        <v>501</v>
      </c>
      <c r="X130" s="1" t="s">
        <v>320</v>
      </c>
      <c r="AB130" s="10" t="s">
        <v>861</v>
      </c>
      <c r="AC130" s="2" t="s">
        <v>862</v>
      </c>
    </row>
    <row r="131" spans="15:29" x14ac:dyDescent="0.3">
      <c r="O131" s="1">
        <v>43</v>
      </c>
      <c r="P131" s="1" t="s">
        <v>311</v>
      </c>
      <c r="Q131" s="1" t="s">
        <v>348</v>
      </c>
      <c r="R131" s="1" t="s">
        <v>325</v>
      </c>
      <c r="S131" s="12" t="s">
        <v>325</v>
      </c>
      <c r="T131" s="8" t="s">
        <v>863</v>
      </c>
      <c r="U131" s="1" t="s">
        <v>317</v>
      </c>
      <c r="V131" s="1" t="s">
        <v>350</v>
      </c>
      <c r="W131" s="1" t="s">
        <v>410</v>
      </c>
      <c r="X131" s="1" t="s">
        <v>320</v>
      </c>
      <c r="AB131" s="10" t="s">
        <v>864</v>
      </c>
      <c r="AC131" s="2" t="s">
        <v>865</v>
      </c>
    </row>
    <row r="132" spans="15:29" x14ac:dyDescent="0.3">
      <c r="O132" s="1">
        <v>122</v>
      </c>
      <c r="P132" s="1" t="s">
        <v>314</v>
      </c>
      <c r="Q132" s="1" t="s">
        <v>314</v>
      </c>
      <c r="R132" s="1" t="s">
        <v>325</v>
      </c>
      <c r="S132" s="12" t="s">
        <v>325</v>
      </c>
      <c r="T132" s="7" t="s">
        <v>866</v>
      </c>
      <c r="U132" s="1" t="s">
        <v>329</v>
      </c>
      <c r="V132" s="1" t="s">
        <v>428</v>
      </c>
      <c r="W132" s="1" t="s">
        <v>470</v>
      </c>
      <c r="X132" s="1" t="s">
        <v>320</v>
      </c>
      <c r="AB132" s="10" t="s">
        <v>867</v>
      </c>
      <c r="AC132" s="2" t="s">
        <v>868</v>
      </c>
    </row>
    <row r="133" spans="15:29" x14ac:dyDescent="0.3">
      <c r="O133" s="1">
        <v>56</v>
      </c>
      <c r="P133" s="1" t="s">
        <v>338</v>
      </c>
      <c r="Q133" s="1" t="s">
        <v>311</v>
      </c>
      <c r="R133" s="1" t="s">
        <v>325</v>
      </c>
      <c r="S133" s="12" t="s">
        <v>311</v>
      </c>
      <c r="T133" s="7" t="s">
        <v>869</v>
      </c>
      <c r="U133" s="1" t="s">
        <v>347</v>
      </c>
      <c r="V133" s="1" t="s">
        <v>392</v>
      </c>
      <c r="W133" s="1" t="s">
        <v>479</v>
      </c>
      <c r="X133" s="1" t="s">
        <v>320</v>
      </c>
      <c r="AB133" s="10" t="s">
        <v>870</v>
      </c>
      <c r="AC133" s="2" t="s">
        <v>871</v>
      </c>
    </row>
    <row r="134" spans="15:29" x14ac:dyDescent="0.3">
      <c r="P134" s="1" t="s">
        <v>314</v>
      </c>
      <c r="Q134" s="1" t="s">
        <v>325</v>
      </c>
      <c r="R134" s="1" t="s">
        <v>315</v>
      </c>
      <c r="S134" s="12" t="s">
        <v>367</v>
      </c>
      <c r="T134" s="8" t="s">
        <v>872</v>
      </c>
      <c r="U134" s="1" t="s">
        <v>329</v>
      </c>
      <c r="V134" s="1" t="s">
        <v>330</v>
      </c>
      <c r="W134" s="1" t="s">
        <v>342</v>
      </c>
      <c r="Y134" s="1" t="s">
        <v>740</v>
      </c>
      <c r="AB134" s="10" t="s">
        <v>873</v>
      </c>
      <c r="AC134" s="2" t="s">
        <v>874</v>
      </c>
    </row>
    <row r="135" spans="15:29" x14ac:dyDescent="0.3">
      <c r="O135" s="1">
        <v>65</v>
      </c>
      <c r="P135" s="1" t="s">
        <v>314</v>
      </c>
      <c r="Q135" s="1" t="s">
        <v>311</v>
      </c>
      <c r="R135" s="1" t="s">
        <v>311</v>
      </c>
      <c r="S135" s="12" t="s">
        <v>413</v>
      </c>
      <c r="T135" s="7" t="s">
        <v>875</v>
      </c>
      <c r="U135" s="1" t="s">
        <v>329</v>
      </c>
      <c r="V135" s="1" t="s">
        <v>408</v>
      </c>
      <c r="W135" s="1" t="s">
        <v>431</v>
      </c>
      <c r="X135" s="1" t="s">
        <v>518</v>
      </c>
      <c r="AB135" s="10" t="s">
        <v>876</v>
      </c>
      <c r="AC135" s="2" t="s">
        <v>877</v>
      </c>
    </row>
    <row r="136" spans="15:29" x14ac:dyDescent="0.3">
      <c r="O136" s="1">
        <v>13</v>
      </c>
      <c r="P136" s="1" t="s">
        <v>311</v>
      </c>
      <c r="Q136" s="1" t="s">
        <v>325</v>
      </c>
      <c r="R136" s="1" t="s">
        <v>314</v>
      </c>
      <c r="S136" s="12" t="s">
        <v>325</v>
      </c>
      <c r="T136" s="8" t="s">
        <v>878</v>
      </c>
      <c r="U136" s="1" t="s">
        <v>317</v>
      </c>
      <c r="V136" s="1" t="s">
        <v>326</v>
      </c>
      <c r="W136" s="1" t="s">
        <v>385</v>
      </c>
      <c r="X136" s="1" t="s">
        <v>320</v>
      </c>
      <c r="Y136" s="1" t="s">
        <v>610</v>
      </c>
      <c r="AB136" s="10" t="s">
        <v>879</v>
      </c>
      <c r="AC136" s="2"/>
    </row>
    <row r="137" spans="15:29" x14ac:dyDescent="0.3">
      <c r="O137" s="1">
        <v>74</v>
      </c>
      <c r="P137" s="1" t="s">
        <v>314</v>
      </c>
      <c r="Q137" s="1" t="s">
        <v>325</v>
      </c>
      <c r="R137" s="1" t="s">
        <v>311</v>
      </c>
      <c r="S137" s="12" t="s">
        <v>338</v>
      </c>
      <c r="T137" s="8" t="s">
        <v>880</v>
      </c>
      <c r="U137" s="1" t="s">
        <v>329</v>
      </c>
      <c r="V137" s="1" t="s">
        <v>330</v>
      </c>
      <c r="W137" s="1" t="s">
        <v>445</v>
      </c>
      <c r="X137" s="1" t="s">
        <v>446</v>
      </c>
      <c r="Y137" s="1" t="s">
        <v>320</v>
      </c>
      <c r="AB137" s="10" t="s">
        <v>881</v>
      </c>
      <c r="AC137" s="2"/>
    </row>
    <row r="138" spans="15:29" x14ac:dyDescent="0.3">
      <c r="O138" s="1">
        <v>51</v>
      </c>
      <c r="P138" s="1" t="s">
        <v>325</v>
      </c>
      <c r="Q138" s="1" t="s">
        <v>311</v>
      </c>
      <c r="R138" s="1" t="s">
        <v>325</v>
      </c>
      <c r="S138" s="12" t="s">
        <v>338</v>
      </c>
      <c r="T138" s="8" t="s">
        <v>882</v>
      </c>
      <c r="U138" s="1" t="s">
        <v>337</v>
      </c>
      <c r="V138" s="1" t="s">
        <v>379</v>
      </c>
      <c r="W138" s="1" t="s">
        <v>380</v>
      </c>
      <c r="X138" s="1" t="s">
        <v>707</v>
      </c>
      <c r="AB138" s="10" t="s">
        <v>883</v>
      </c>
    </row>
    <row r="139" spans="15:29" x14ac:dyDescent="0.3">
      <c r="O139" s="1">
        <v>21</v>
      </c>
      <c r="P139" s="1" t="s">
        <v>311</v>
      </c>
      <c r="Q139" s="1" t="s">
        <v>314</v>
      </c>
      <c r="R139" s="1" t="s">
        <v>311</v>
      </c>
      <c r="S139" s="12" t="s">
        <v>367</v>
      </c>
      <c r="T139" s="8" t="s">
        <v>884</v>
      </c>
      <c r="U139" s="1" t="s">
        <v>317</v>
      </c>
      <c r="V139" s="1" t="s">
        <v>318</v>
      </c>
      <c r="W139" s="1" t="s">
        <v>319</v>
      </c>
      <c r="X139" s="1" t="s">
        <v>320</v>
      </c>
      <c r="Y139" s="1" t="s">
        <v>320</v>
      </c>
      <c r="AB139" s="10" t="s">
        <v>885</v>
      </c>
    </row>
    <row r="140" spans="15:29" x14ac:dyDescent="0.3">
      <c r="O140" s="1">
        <v>2</v>
      </c>
      <c r="P140" s="1" t="s">
        <v>311</v>
      </c>
      <c r="Q140" s="1" t="s">
        <v>311</v>
      </c>
      <c r="R140" s="1" t="s">
        <v>311</v>
      </c>
      <c r="S140" s="12" t="s">
        <v>311</v>
      </c>
      <c r="T140" s="8" t="s">
        <v>886</v>
      </c>
      <c r="U140" s="1" t="s">
        <v>317</v>
      </c>
      <c r="V140" s="1" t="s">
        <v>312</v>
      </c>
      <c r="W140" s="1" t="s">
        <v>313</v>
      </c>
      <c r="X140" s="1" t="s">
        <v>887</v>
      </c>
      <c r="Y140" s="1" t="s">
        <v>320</v>
      </c>
      <c r="AB140" s="10" t="s">
        <v>888</v>
      </c>
    </row>
    <row r="141" spans="15:29" x14ac:dyDescent="0.3">
      <c r="O141" s="1">
        <v>53</v>
      </c>
      <c r="P141" s="1" t="s">
        <v>338</v>
      </c>
      <c r="Q141" s="1" t="s">
        <v>311</v>
      </c>
      <c r="R141" s="1" t="s">
        <v>311</v>
      </c>
      <c r="S141" s="12" t="s">
        <v>311</v>
      </c>
      <c r="T141" s="7" t="s">
        <v>889</v>
      </c>
      <c r="U141" s="1" t="s">
        <v>347</v>
      </c>
      <c r="V141" s="1" t="s">
        <v>392</v>
      </c>
      <c r="W141" s="1" t="s">
        <v>464</v>
      </c>
      <c r="X141" s="1" t="s">
        <v>890</v>
      </c>
      <c r="Y141" s="1" t="s">
        <v>320</v>
      </c>
      <c r="AB141" s="10" t="s">
        <v>891</v>
      </c>
    </row>
    <row r="142" spans="15:29" x14ac:dyDescent="0.3">
      <c r="O142" s="1">
        <v>6</v>
      </c>
      <c r="P142" s="1" t="s">
        <v>311</v>
      </c>
      <c r="Q142" s="1" t="s">
        <v>325</v>
      </c>
      <c r="R142" s="1" t="s">
        <v>311</v>
      </c>
      <c r="S142" s="12" t="s">
        <v>311</v>
      </c>
      <c r="T142" s="8" t="s">
        <v>892</v>
      </c>
      <c r="U142" s="1" t="s">
        <v>317</v>
      </c>
      <c r="V142" s="1" t="s">
        <v>326</v>
      </c>
      <c r="W142" s="1" t="s">
        <v>359</v>
      </c>
      <c r="X142" s="1" t="s">
        <v>893</v>
      </c>
      <c r="Y142" s="1" t="s">
        <v>519</v>
      </c>
      <c r="AB142" s="10" t="s">
        <v>894</v>
      </c>
    </row>
    <row r="143" spans="15:29" x14ac:dyDescent="0.3">
      <c r="O143" s="1">
        <v>64</v>
      </c>
      <c r="P143" s="1" t="s">
        <v>314</v>
      </c>
      <c r="Q143" s="1" t="s">
        <v>311</v>
      </c>
      <c r="R143" s="1" t="s">
        <v>311</v>
      </c>
      <c r="S143" s="12" t="s">
        <v>419</v>
      </c>
      <c r="T143" s="20" t="s">
        <v>895</v>
      </c>
      <c r="U143" s="1" t="s">
        <v>329</v>
      </c>
      <c r="V143" s="1" t="s">
        <v>408</v>
      </c>
      <c r="W143" s="85" t="s">
        <v>431</v>
      </c>
      <c r="X143" s="1" t="s">
        <v>518</v>
      </c>
      <c r="Y143" s="1" t="s">
        <v>320</v>
      </c>
      <c r="AB143" s="10" t="s">
        <v>896</v>
      </c>
    </row>
    <row r="144" spans="15:29" x14ac:dyDescent="0.3">
      <c r="O144" s="1">
        <v>59</v>
      </c>
      <c r="P144" s="1" t="s">
        <v>338</v>
      </c>
      <c r="Q144" s="1" t="s">
        <v>325</v>
      </c>
      <c r="R144" s="1" t="s">
        <v>325</v>
      </c>
      <c r="S144" s="12" t="s">
        <v>325</v>
      </c>
      <c r="T144" s="8" t="s">
        <v>897</v>
      </c>
      <c r="U144" s="1" t="s">
        <v>347</v>
      </c>
      <c r="V144" s="1" t="s">
        <v>401</v>
      </c>
      <c r="W144" s="1" t="s">
        <v>496</v>
      </c>
      <c r="X144" s="1" t="s">
        <v>898</v>
      </c>
      <c r="AB144" s="10" t="s">
        <v>899</v>
      </c>
    </row>
    <row r="145" spans="15:28" x14ac:dyDescent="0.3">
      <c r="O145" s="1">
        <v>121</v>
      </c>
      <c r="P145" s="1" t="s">
        <v>314</v>
      </c>
      <c r="Q145" s="1" t="s">
        <v>314</v>
      </c>
      <c r="R145" s="6" t="s">
        <v>338</v>
      </c>
      <c r="S145" s="12" t="s">
        <v>399</v>
      </c>
      <c r="T145" s="8" t="s">
        <v>900</v>
      </c>
      <c r="U145" s="1" t="s">
        <v>329</v>
      </c>
      <c r="V145" s="1" t="s">
        <v>428</v>
      </c>
      <c r="W145" s="1" t="s">
        <v>470</v>
      </c>
      <c r="X145" s="1" t="s">
        <v>320</v>
      </c>
      <c r="AB145" s="10" t="s">
        <v>901</v>
      </c>
    </row>
    <row r="146" spans="15:28" x14ac:dyDescent="0.3">
      <c r="O146" s="1">
        <v>120</v>
      </c>
      <c r="P146" s="1" t="s">
        <v>314</v>
      </c>
      <c r="Q146" s="1" t="s">
        <v>314</v>
      </c>
      <c r="R146" s="1" t="s">
        <v>338</v>
      </c>
      <c r="S146" s="12" t="s">
        <v>367</v>
      </c>
      <c r="T146" s="8" t="s">
        <v>902</v>
      </c>
      <c r="U146" s="1" t="s">
        <v>329</v>
      </c>
      <c r="V146" s="1" t="s">
        <v>428</v>
      </c>
      <c r="W146" s="1" t="s">
        <v>558</v>
      </c>
      <c r="X146" s="1" t="s">
        <v>320</v>
      </c>
      <c r="Y146" s="1" t="s">
        <v>903</v>
      </c>
      <c r="AB146" s="10" t="s">
        <v>904</v>
      </c>
    </row>
    <row r="147" spans="15:28" x14ac:dyDescent="0.3">
      <c r="O147" s="1">
        <v>75</v>
      </c>
      <c r="P147" s="1" t="s">
        <v>314</v>
      </c>
      <c r="Q147" s="1" t="s">
        <v>325</v>
      </c>
      <c r="R147" s="1" t="s">
        <v>311</v>
      </c>
      <c r="S147" s="12" t="s">
        <v>314</v>
      </c>
      <c r="T147" s="8" t="s">
        <v>905</v>
      </c>
      <c r="U147" s="1" t="s">
        <v>329</v>
      </c>
      <c r="V147" s="1" t="s">
        <v>330</v>
      </c>
      <c r="W147" s="1" t="s">
        <v>445</v>
      </c>
      <c r="X147" s="1" t="s">
        <v>446</v>
      </c>
      <c r="Y147" s="1" t="s">
        <v>320</v>
      </c>
      <c r="AB147" s="10" t="s">
        <v>906</v>
      </c>
    </row>
    <row r="148" spans="15:28" x14ac:dyDescent="0.3">
      <c r="O148" s="1">
        <v>90</v>
      </c>
      <c r="P148" s="1" t="s">
        <v>314</v>
      </c>
      <c r="Q148" s="1" t="s">
        <v>325</v>
      </c>
      <c r="R148" s="1" t="s">
        <v>338</v>
      </c>
      <c r="S148" s="12" t="s">
        <v>367</v>
      </c>
      <c r="T148" s="7" t="s">
        <v>907</v>
      </c>
      <c r="U148" s="1" t="s">
        <v>329</v>
      </c>
      <c r="V148" s="1" t="s">
        <v>330</v>
      </c>
      <c r="W148" s="1" t="s">
        <v>361</v>
      </c>
      <c r="X148" s="1" t="s">
        <v>508</v>
      </c>
      <c r="Y148" s="1" t="s">
        <v>320</v>
      </c>
      <c r="AB148" s="10" t="s">
        <v>908</v>
      </c>
    </row>
    <row r="149" spans="15:28" x14ac:dyDescent="0.3">
      <c r="O149" s="1">
        <v>3</v>
      </c>
      <c r="P149" s="1" t="s">
        <v>311</v>
      </c>
      <c r="Q149" s="1" t="s">
        <v>311</v>
      </c>
      <c r="R149" s="1" t="s">
        <v>311</v>
      </c>
      <c r="S149" s="12" t="s">
        <v>325</v>
      </c>
      <c r="T149" s="7" t="s">
        <v>909</v>
      </c>
      <c r="U149" s="1" t="s">
        <v>317</v>
      </c>
      <c r="V149" s="1" t="s">
        <v>312</v>
      </c>
      <c r="W149" s="1" t="s">
        <v>313</v>
      </c>
      <c r="X149" s="1" t="s">
        <v>910</v>
      </c>
    </row>
    <row r="150" spans="15:28" x14ac:dyDescent="0.3">
      <c r="S150" s="12"/>
      <c r="T150" s="7" t="s">
        <v>912</v>
      </c>
    </row>
    <row r="151" spans="15:28" x14ac:dyDescent="0.3">
      <c r="S151" s="12"/>
      <c r="T151" s="7"/>
    </row>
    <row r="152" spans="15:28" x14ac:dyDescent="0.3">
      <c r="S152" s="12"/>
      <c r="T152" s="7"/>
    </row>
    <row r="153" spans="15:28" x14ac:dyDescent="0.3">
      <c r="S153" s="12"/>
      <c r="T153" s="7"/>
    </row>
    <row r="154" spans="15:28" x14ac:dyDescent="0.3">
      <c r="S154" s="12"/>
      <c r="T154" s="7"/>
    </row>
    <row r="155" spans="15:28" x14ac:dyDescent="0.3">
      <c r="S155" s="12"/>
      <c r="T155" s="7"/>
    </row>
    <row r="156" spans="15:28" x14ac:dyDescent="0.3">
      <c r="S156" s="12"/>
      <c r="T156" s="7"/>
    </row>
  </sheetData>
  <sheetProtection algorithmName="SHA-512" hashValue="lE7WlOYH6R5jgLWI4eEFZ1lBKK6bWoixZoY6N1cNj8zs1STewZ3H++Jt4rQzpe4XxOSbPoTQuuphCjcWNbRYDw==" saltValue="RF3Vlh8Mj2WJPRe//yeuzw==" spinCount="100000"/>
  <autoFilter ref="O2:R149" xr:uid="{00000000-0009-0000-0000-000003000000}"/>
  <pageMargins left="0.7" right="0.7" top="0.75" bottom="0.75" header="0.3" footer="0.3"/>
  <tableParts count="7">
    <tablePart r:id="rId1"/>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16</vt:i4>
      </vt:variant>
    </vt:vector>
  </HeadingPairs>
  <TitlesOfParts>
    <vt:vector size="20" baseType="lpstr">
      <vt:lpstr>MSC Lista Verific. Inspeccion</vt:lpstr>
      <vt:lpstr>ISOP</vt:lpstr>
      <vt:lpstr>ISOP2</vt:lpstr>
      <vt:lpstr>Sheet1</vt:lpstr>
      <vt:lpstr>Sheet1!Archivo</vt:lpstr>
      <vt:lpstr>'MSC Lista Verific. Inspeccion'!Área_de_impresión</vt:lpstr>
      <vt:lpstr>Sheet1!data_supervision_</vt:lpstr>
      <vt:lpstr>Sheet1!Empresa</vt:lpstr>
      <vt:lpstr>Sheet1!Gerencia</vt:lpstr>
      <vt:lpstr>Sheet1!SuperIntendencia</vt:lpstr>
      <vt:lpstr>Sheet1!Supervision</vt:lpstr>
      <vt:lpstr>Sheet1!tbl_Archivo</vt:lpstr>
      <vt:lpstr>Sheet1!tbl_Empresa</vt:lpstr>
      <vt:lpstr>Sheet1!tbl_gerencia</vt:lpstr>
      <vt:lpstr>Sheet1!tbl_SuperIntendencia</vt:lpstr>
      <vt:lpstr>Sheet1!tbl_Supervision</vt:lpstr>
      <vt:lpstr>Sheet1!tbl_version</vt:lpstr>
      <vt:lpstr>Sheet1!tbl_vice</vt:lpstr>
      <vt:lpstr>Sheet1!version</vt:lpstr>
      <vt:lpstr>Sheet1!Vicepresidencia</vt:lpstr>
    </vt:vector>
  </TitlesOfParts>
  <Company>Chevron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MSC Safety Audit Check List</dc:title>
  <dc:creator>RSoza</dc:creator>
  <cp:keywords>1.02.P06.F12</cp:keywords>
  <cp:lastModifiedBy>Mauricio Elio Flores Herbas</cp:lastModifiedBy>
  <cp:lastPrinted>2025-09-01T16:37:41Z</cp:lastPrinted>
  <dcterms:created xsi:type="dcterms:W3CDTF">2004-11-04T08:39:07Z</dcterms:created>
  <dcterms:modified xsi:type="dcterms:W3CDTF">2025-10-14T21:07:51Z</dcterms:modified>
</cp:coreProperties>
</file>